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4000" windowHeight="9600" tabRatio="431" activeTab="3"/>
  </bookViews>
  <sheets>
    <sheet name="naslovna" sheetId="18" r:id="rId1"/>
    <sheet name="Zelenilo" sheetId="16" r:id="rId2"/>
    <sheet name="Zalivanje" sheetId="19" r:id="rId3"/>
    <sheet name="Rekapitulacija" sheetId="17" r:id="rId4"/>
  </sheets>
  <definedNames>
    <definedName name="_xlnm.Print_Area" localSheetId="0">naslovna!$A$1:$G$30</definedName>
    <definedName name="_xlnm.Print_Area" localSheetId="3">Rekapitulacija!$A$1:$J$14</definedName>
    <definedName name="_xlnm.Print_Area" localSheetId="2">Zalivanje!$A$1:$J$133</definedName>
    <definedName name="_xlnm.Print_Area" localSheetId="1">Zelenilo!$A$1:$J$111</definedName>
  </definedNames>
  <calcPr calcId="162913"/>
  <fileRecoveryPr autoRecover="0"/>
</workbook>
</file>

<file path=xl/calcChain.xml><?xml version="1.0" encoding="utf-8"?>
<calcChain xmlns="http://schemas.openxmlformats.org/spreadsheetml/2006/main">
  <c r="I8" i="17" l="1"/>
  <c r="I11" i="17" s="1"/>
  <c r="I17" i="19" l="1"/>
  <c r="J17" i="19" s="1"/>
  <c r="I130" i="19" l="1"/>
  <c r="J130" i="19"/>
  <c r="H130" i="19"/>
  <c r="I126" i="19"/>
  <c r="J126" i="19" s="1"/>
  <c r="H126" i="19"/>
  <c r="I122" i="19"/>
  <c r="J122" i="19"/>
  <c r="H122" i="19"/>
  <c r="I118" i="19"/>
  <c r="J118" i="19" s="1"/>
  <c r="H118" i="19"/>
  <c r="I114" i="19"/>
  <c r="J114" i="19"/>
  <c r="H114" i="19"/>
  <c r="I110" i="19"/>
  <c r="J110" i="19" s="1"/>
  <c r="H110" i="19"/>
  <c r="I109" i="19"/>
  <c r="J109" i="19"/>
  <c r="H109" i="19"/>
  <c r="I104" i="19"/>
  <c r="J104" i="19" s="1"/>
  <c r="H104" i="19"/>
  <c r="I103" i="19"/>
  <c r="J103" i="19" s="1"/>
  <c r="H103" i="19"/>
  <c r="I99" i="19"/>
  <c r="J99" i="19" s="1"/>
  <c r="H99" i="19"/>
  <c r="I95" i="19"/>
  <c r="J95" i="19"/>
  <c r="H95" i="19"/>
  <c r="I91" i="19"/>
  <c r="J91" i="19" s="1"/>
  <c r="H91" i="19"/>
  <c r="I87" i="19"/>
  <c r="J87" i="19"/>
  <c r="H87" i="19"/>
  <c r="I86" i="19"/>
  <c r="J86" i="19" s="1"/>
  <c r="H86" i="19"/>
  <c r="I85" i="19"/>
  <c r="J85" i="19"/>
  <c r="H85" i="19"/>
  <c r="I82" i="19"/>
  <c r="J82" i="19" s="1"/>
  <c r="H82" i="19"/>
  <c r="I77" i="19"/>
  <c r="J77" i="19"/>
  <c r="H77" i="19"/>
  <c r="I76" i="19"/>
  <c r="J76" i="19" s="1"/>
  <c r="H76" i="19"/>
  <c r="I71" i="19"/>
  <c r="J71" i="19"/>
  <c r="H71" i="19"/>
  <c r="I70" i="19"/>
  <c r="J70" i="19" s="1"/>
  <c r="H70" i="19"/>
  <c r="I66" i="19"/>
  <c r="J66" i="19"/>
  <c r="H66" i="19"/>
  <c r="I62" i="19"/>
  <c r="J62" i="19" s="1"/>
  <c r="H62" i="19"/>
  <c r="I58" i="19"/>
  <c r="J58" i="19"/>
  <c r="H58" i="19"/>
  <c r="J57" i="19"/>
  <c r="I57" i="19"/>
  <c r="H57" i="19"/>
  <c r="I56" i="19"/>
  <c r="J56" i="19"/>
  <c r="H56" i="19"/>
  <c r="I52" i="19"/>
  <c r="J52" i="19" s="1"/>
  <c r="H52" i="19"/>
  <c r="D119" i="19" s="1"/>
  <c r="I48" i="19"/>
  <c r="J48" i="19"/>
  <c r="H48" i="19"/>
  <c r="I44" i="19"/>
  <c r="J44" i="19" s="1"/>
  <c r="H44" i="19"/>
  <c r="I43" i="19"/>
  <c r="J43" i="19"/>
  <c r="H43" i="19"/>
  <c r="I38" i="19"/>
  <c r="J38" i="19" s="1"/>
  <c r="H38" i="19"/>
  <c r="I37" i="19"/>
  <c r="J37" i="19" s="1"/>
  <c r="H37" i="19"/>
  <c r="I36" i="19"/>
  <c r="J36" i="19" s="1"/>
  <c r="H36" i="19"/>
  <c r="I35" i="19"/>
  <c r="J35" i="19"/>
  <c r="H35" i="19"/>
  <c r="I30" i="19"/>
  <c r="J30" i="19" s="1"/>
  <c r="H30" i="19"/>
  <c r="I25" i="19"/>
  <c r="J25" i="19"/>
  <c r="H25" i="19"/>
  <c r="I21" i="19"/>
  <c r="J21" i="19" s="1"/>
  <c r="J132" i="19" s="1"/>
  <c r="J9" i="17" s="1"/>
  <c r="H21" i="19"/>
  <c r="I98" i="16"/>
  <c r="J98" i="16"/>
  <c r="H98" i="16"/>
  <c r="I94" i="16"/>
  <c r="J94" i="16" s="1"/>
  <c r="H94" i="16"/>
  <c r="I90" i="16"/>
  <c r="J90" i="16" s="1"/>
  <c r="H90" i="16"/>
  <c r="I86" i="16"/>
  <c r="J86" i="16" s="1"/>
  <c r="H86" i="16"/>
  <c r="I82" i="16"/>
  <c r="J82" i="16"/>
  <c r="H82" i="16"/>
  <c r="I78" i="16"/>
  <c r="J78" i="16" s="1"/>
  <c r="H78" i="16"/>
  <c r="I70" i="16"/>
  <c r="J70" i="16" s="1"/>
  <c r="J72" i="16" s="1"/>
  <c r="J107" i="16" s="1"/>
  <c r="H70" i="16"/>
  <c r="I62" i="16"/>
  <c r="J62" i="16" s="1"/>
  <c r="J64" i="16" s="1"/>
  <c r="J106" i="16" s="1"/>
  <c r="H62" i="16"/>
  <c r="I54" i="16"/>
  <c r="J54" i="16"/>
  <c r="H54" i="16"/>
  <c r="I53" i="16"/>
  <c r="J53" i="16" s="1"/>
  <c r="H53" i="16"/>
  <c r="I52" i="16"/>
  <c r="J52" i="16" s="1"/>
  <c r="H52" i="16"/>
  <c r="I48" i="16"/>
  <c r="J48" i="16" s="1"/>
  <c r="H48" i="16"/>
  <c r="I47" i="16"/>
  <c r="J47" i="16"/>
  <c r="H47" i="16"/>
  <c r="I43" i="16"/>
  <c r="J43" i="16" s="1"/>
  <c r="H43" i="16"/>
  <c r="I39" i="16"/>
  <c r="J39" i="16" s="1"/>
  <c r="H39" i="16"/>
  <c r="I38" i="16"/>
  <c r="J38" i="16" s="1"/>
  <c r="H38" i="16"/>
  <c r="I37" i="16"/>
  <c r="J37" i="16"/>
  <c r="H37" i="16"/>
  <c r="J36" i="16"/>
  <c r="I36" i="16"/>
  <c r="H36" i="16"/>
  <c r="I32" i="16"/>
  <c r="J32" i="16"/>
  <c r="H32" i="16"/>
  <c r="I28" i="16"/>
  <c r="J28" i="16" s="1"/>
  <c r="H28" i="16"/>
  <c r="I27" i="16"/>
  <c r="J27" i="16" s="1"/>
  <c r="H27" i="16"/>
  <c r="I26" i="16"/>
  <c r="J26" i="16" s="1"/>
  <c r="H26" i="16"/>
  <c r="I25" i="16"/>
  <c r="J25" i="16" s="1"/>
  <c r="H25" i="16"/>
  <c r="I17" i="16"/>
  <c r="J17" i="16" s="1"/>
  <c r="J19" i="16" s="1"/>
  <c r="J104" i="16" s="1"/>
  <c r="H17" i="16"/>
  <c r="B9" i="17"/>
  <c r="H17" i="19"/>
  <c r="D132" i="19"/>
  <c r="B8" i="17"/>
  <c r="A108" i="16"/>
  <c r="A107" i="16"/>
  <c r="A106" i="16"/>
  <c r="D100" i="16"/>
  <c r="D108" i="16"/>
  <c r="D72" i="16"/>
  <c r="D107" i="16"/>
  <c r="D64" i="16"/>
  <c r="D106" i="16"/>
  <c r="A105" i="16"/>
  <c r="A104" i="16"/>
  <c r="D56" i="16"/>
  <c r="D105" i="16"/>
  <c r="D19" i="16"/>
  <c r="D104" i="16"/>
  <c r="H9" i="17"/>
  <c r="I19" i="16"/>
  <c r="I104" i="16" s="1"/>
  <c r="H8" i="17"/>
  <c r="J56" i="16" l="1"/>
  <c r="J105" i="16" s="1"/>
  <c r="J100" i="16"/>
  <c r="J108" i="16" s="1"/>
  <c r="I132" i="19"/>
  <c r="I9" i="17" s="1"/>
  <c r="I72" i="16"/>
  <c r="I107" i="16" s="1"/>
  <c r="I56" i="16"/>
  <c r="I105" i="16" s="1"/>
  <c r="I100" i="16"/>
  <c r="I108" i="16" s="1"/>
  <c r="I110" i="16" s="1"/>
  <c r="I64" i="16"/>
  <c r="I106" i="16" s="1"/>
  <c r="J110" i="16"/>
  <c r="J8" i="17" s="1"/>
  <c r="J11" i="17" s="1"/>
</calcChain>
</file>

<file path=xl/sharedStrings.xml><?xml version="1.0" encoding="utf-8"?>
<sst xmlns="http://schemas.openxmlformats.org/spreadsheetml/2006/main" count="310" uniqueCount="217">
  <si>
    <t>kom</t>
  </si>
  <si>
    <t>m1</t>
  </si>
  <si>
    <t>Opšti opisi i tehnički uslovi su sastavni deo ove tenderske dokumentacije</t>
  </si>
  <si>
    <t>UKUPNO DIN:</t>
  </si>
  <si>
    <t>Ispitivanje cevovoda na probni pritisak prema priloženom upustvu i važećim tehničkim propisima. U cenu uračunat fiting (završni elementi cevovoda , čepovi...) za zatvaranje cevovoda kako bi ispitivanje bilo moguće.</t>
  </si>
  <si>
    <t>Obračun paušalno.</t>
  </si>
  <si>
    <t xml:space="preserve">Izrada korisničkog uputstva </t>
  </si>
  <si>
    <t xml:space="preserve">Zaštita PE cevovoda čija je trasa ispod zastora </t>
  </si>
  <si>
    <t>Obračun po m'.</t>
  </si>
  <si>
    <t>pauš.</t>
  </si>
  <si>
    <t>01-01</t>
  </si>
  <si>
    <t>Obračun po m1</t>
  </si>
  <si>
    <t>01-02</t>
  </si>
  <si>
    <t>01-03</t>
  </si>
  <si>
    <t>02-01</t>
  </si>
  <si>
    <t>Ručni iskop rovova u humusnom zemljištu za polaganje vodovodnih PE cevi, podzemnih kablova i smeštanje šahtova. Širina rova za polaganje cevi je 0,20 m, a dubina 0,30 m. Širina rova za šahtove je 0.8m. Pri iskopavanju se ne smeju oštetiti slojevi hidroizolacije.</t>
  </si>
  <si>
    <t>02-02</t>
  </si>
  <si>
    <t>Zatrpavanje rovova zemljom iz iskopa</t>
  </si>
  <si>
    <t>Ručno zatrpavanje rovova zemljom iz iskopa sa  nabijanjem do potrebne zbijenosti, precizno pozicioniranje i stabilizacija prskača.</t>
  </si>
  <si>
    <t>02-03</t>
  </si>
  <si>
    <t xml:space="preserve">Čelične cevi Ø108 x 4,5 x 6000 za zaštitu i prolaz PE cevovoda i kablova ispod zastora. Cevi postaviti u rov i obložiti peskom. </t>
  </si>
  <si>
    <t xml:space="preserve">Radove izvršiti pre izrade zastora. </t>
  </si>
  <si>
    <t>Obračun po komadu.</t>
  </si>
  <si>
    <t>02-04</t>
  </si>
  <si>
    <t>Cevovod</t>
  </si>
  <si>
    <t>PE NP10 vodovodne cevi sa odgovarajućim kompresionim fitingom</t>
  </si>
  <si>
    <t>D50</t>
  </si>
  <si>
    <t>D32</t>
  </si>
  <si>
    <t>D25</t>
  </si>
  <si>
    <t>02-05</t>
  </si>
  <si>
    <t>Podzemni kablovi</t>
  </si>
  <si>
    <t>Polagenje podzemnih kablova u rov u zemlji</t>
  </si>
  <si>
    <t>Podzemni kabal TK 59 2x2x0,8</t>
  </si>
  <si>
    <t>Podzemni kabal TK 59 3x2x0,8</t>
  </si>
  <si>
    <t>02-06</t>
  </si>
  <si>
    <t>Baštenski hidrant</t>
  </si>
  <si>
    <t xml:space="preserve">Baštenski hidrant sa brzom spojkom za baštensko crevo u mini plastičnom šahtu Ø19cm </t>
  </si>
  <si>
    <t>Obračun po komadu</t>
  </si>
  <si>
    <t>Automatski ispusni ventili</t>
  </si>
  <si>
    <t>Automatski ispusni ventil 1/2'' i obujmica za montažu</t>
  </si>
  <si>
    <t>Kugla ventili</t>
  </si>
  <si>
    <t xml:space="preserve">Kugla ventil plastični 1 '' </t>
  </si>
  <si>
    <t>02-09</t>
  </si>
  <si>
    <t>Vazdušni odušak</t>
  </si>
  <si>
    <t>Vazdušni odušak ventil 1/2'' i obujmica za montažu</t>
  </si>
  <si>
    <t>02-10</t>
  </si>
  <si>
    <t>Senzor za kišu koji zaustavlja rad sistema kada pada kiše</t>
  </si>
  <si>
    <t>02-11</t>
  </si>
  <si>
    <t>Tajmer</t>
  </si>
  <si>
    <t>02-12</t>
  </si>
  <si>
    <t>Elektromagnetni ventili</t>
  </si>
  <si>
    <t>Eektromagnetni ventil sa kontrolom protoka</t>
  </si>
  <si>
    <t>02-13</t>
  </si>
  <si>
    <t>Umanjivač (regilator) pritiska</t>
  </si>
  <si>
    <t>Umanjivač pritiska (1,75 bara) 3/4''vun, sa fitingom za spajanje na PE  cev (D50, D32, D25) i D16 crevo kap po kap.</t>
  </si>
  <si>
    <t>Umanjivač pritiska 3/4"</t>
  </si>
  <si>
    <t>02-14</t>
  </si>
  <si>
    <t>Obračun po metru</t>
  </si>
  <si>
    <t>Kap po kap'' crevo podzemno</t>
  </si>
  <si>
    <t>Crevo ''kap po kap'' sa integrisanim kapaljkama Q=2,3 L/h, D16/33cm sa fitingom</t>
  </si>
  <si>
    <t>Plastični kočići ''kap po kap'' crevo</t>
  </si>
  <si>
    <t>Plastični kočići za pričvršćivanje creva kap po kap za zemlju</t>
  </si>
  <si>
    <t>Ventilski šahtovi</t>
  </si>
  <si>
    <t>Plastični ventilski šaht "Jumbo" sa poklopcem , dim.50x64, H 31cm</t>
  </si>
  <si>
    <t>Plastični ventilski šaht "standard" sa poklopcem , dim.32x51, H 30cm</t>
  </si>
  <si>
    <t>02-18</t>
  </si>
  <si>
    <t>Vodovodne armature u šahtovima</t>
  </si>
  <si>
    <t>Vodovodna armatura  od PP fitinga za montažu  elektromagnetnih ventila u plastičnim šahtovima.</t>
  </si>
  <si>
    <t xml:space="preserve">Obračun po komadu. </t>
  </si>
  <si>
    <t>02-19</t>
  </si>
  <si>
    <t>Potrošni i montažni materijal</t>
  </si>
  <si>
    <t>Vodonepropusni kablovski spojevi, teflon konac, tiplovi i slično.</t>
  </si>
  <si>
    <t>komplet</t>
  </si>
  <si>
    <t>02-20</t>
  </si>
  <si>
    <t>Montaža sistema za zalivanje</t>
  </si>
  <si>
    <t xml:space="preserve">Montaža navedene opreme i materijala, podešavanje,  programiranje i puštanje sistema u automatski rad. </t>
  </si>
  <si>
    <t>02-21</t>
  </si>
  <si>
    <t>Ispitivanje cevovoda</t>
  </si>
  <si>
    <t>paušalno</t>
  </si>
  <si>
    <t>02-22</t>
  </si>
  <si>
    <t xml:space="preserve">Izrada projekta izvedenog stanja </t>
  </si>
  <si>
    <t>Izrada projekta izvedenog stanja u elektronskoj formi i  u jednom štampanom primerku</t>
  </si>
  <si>
    <t>02-23</t>
  </si>
  <si>
    <t>Izrada uputstva za za programiranje i održavanje sistema</t>
  </si>
  <si>
    <t>Rasprskivači i pribor</t>
  </si>
  <si>
    <t>Rasprskivača Hunter  PS-04 ,  sa diznom 4A, 6A, 8A,10A,12A, 15 A, 17A I SS  ili drugi istih performansi.</t>
  </si>
  <si>
    <t>Rasprskivača Hunter  PS-12 ,  sa diznom 4A, 6A, 8A,10A,12A, 15 A, 17A I SS  ili drugi istih performansi.</t>
  </si>
  <si>
    <t>T-RAZDELNIK SA 2 HOLENDERA VUU</t>
  </si>
  <si>
    <t>KOLENO SA HOLENDEROM VU</t>
  </si>
  <si>
    <t>02-24</t>
  </si>
  <si>
    <t>02-25</t>
  </si>
  <si>
    <t>Obujmice i fiting za montažu podzemnih  cevi kap po kap</t>
  </si>
  <si>
    <t>Onujmica 25x1/2"</t>
  </si>
  <si>
    <t>02-26</t>
  </si>
  <si>
    <t>02-27</t>
  </si>
  <si>
    <t>01-04</t>
  </si>
  <si>
    <t>BILL OF QUANTITIES</t>
  </si>
  <si>
    <t>POS</t>
  </si>
  <si>
    <t>DESCRIPTION OF WORKS</t>
  </si>
  <si>
    <t>opis radova</t>
  </si>
  <si>
    <t>jm</t>
  </si>
  <si>
    <t>količina</t>
  </si>
  <si>
    <t>ZEMLJANI RADOVI, 
FORMIRANJE ZELENIH POVRŠINA</t>
  </si>
  <si>
    <t>Obračun po m3</t>
  </si>
  <si>
    <t>UKUPNO DIN</t>
  </si>
  <si>
    <t>SADNJA SADNICA</t>
  </si>
  <si>
    <t>ZIMZELENO ŽBUNJE</t>
  </si>
  <si>
    <t>Nabavka, transport i sadnja zimzelenog šiblja po opštim uslovima za izvodjenje ovih vrsta radova. 
Obračun po kom.</t>
  </si>
  <si>
    <t>UKRASNE TRAVE</t>
  </si>
  <si>
    <t>POKRIVAČI TLA</t>
  </si>
  <si>
    <t>FORMIRANJE TRAVNJAKA</t>
  </si>
  <si>
    <t>03-01</t>
  </si>
  <si>
    <t xml:space="preserve">TRAVNJAK:                 </t>
  </si>
  <si>
    <t xml:space="preserve">Izrada travnjaka postavljanjem busena na površinama kako je dato kompozicionim planom i planom sadnje. Sve operacije obaviti po predviđenim normativima za tu vrstu posla.  Obračun po m2.
</t>
  </si>
  <si>
    <t>04-01</t>
  </si>
  <si>
    <t>ODRŽAVANJE ZELENILA</t>
  </si>
  <si>
    <t xml:space="preserve">ODRŽAVANJE ZELENILA:                 </t>
  </si>
  <si>
    <t xml:space="preserve">Podrazumeva sve operacije održavanja i nege zelenila (zalivanje, orošavanje, formiranje krošnji...), do tehničkog prijema objekta a najviše 12 meseci od završene sadnje. Ukupno iznosi 20% od investicione vrednosti ozelenjavanja (sadnja sadnica + formiranje travnjaka).  
</t>
  </si>
  <si>
    <t>05-01</t>
  </si>
  <si>
    <t>OSTALI MATERIJAL</t>
  </si>
  <si>
    <t>05-02</t>
  </si>
  <si>
    <t>UGRADNJA GRANIČNIKA</t>
  </si>
  <si>
    <t>REKAPITULACIJA RADOVA ZA  OZELENJAVANJE</t>
  </si>
  <si>
    <t>UKUPNO SVEGA (A+B):</t>
  </si>
  <si>
    <t>ZBIRNA REKAPITULACIJA RADOVA 9/2 - PRОЈЕKАT PEJZAŽNE АRHITЕKTURЕ</t>
  </si>
  <si>
    <t>05-03</t>
  </si>
  <si>
    <t xml:space="preserve">Nabavka, transport i ugradnja  aluminijumskih limenih graničnika debljine 1,5 mm (trake se seku na 10 cm  duzine i presavijaju kako bi se dobile oble ivice i eleminisala mogucnost povreda na ostre ivice)  , na mestima kako je prikazano grafičkim prilogom- Plan ostalog materijala. Obračunom je obuhvaćeno preklapanje od 10%. Obračun po m1.
</t>
  </si>
  <si>
    <t>T1-T26  - Travni busen</t>
  </si>
  <si>
    <t xml:space="preserve">POSTAVLJANJE DEKORATIVNOG OBLUTKA d=5cm              </t>
  </si>
  <si>
    <t>UGRADNJA AGROTKSTILNE FOLIJE</t>
  </si>
  <si>
    <t>LISTOPADNO DRVEĆE - drvored</t>
  </si>
  <si>
    <t>ZIMZELENO DRVEĆE</t>
  </si>
  <si>
    <t>Nabavka, transport i sadnja zimzelenog drveća po opštim uslovima za izvodjenje ovih vrsta radova. 
Obračun po kom.</t>
  </si>
  <si>
    <t>PERENE</t>
  </si>
  <si>
    <t>Pozicija obuhvata, nabavku transport i sadnju sadnica perena. Sve radove izvesti po opštim uslovima za izvodjenje ovih vrsta radova. Obračun po kom</t>
  </si>
  <si>
    <t xml:space="preserve">
9/2- ZGRADA PRAVOSUDNIH ORGANA U KRAGUJEVCU</t>
  </si>
  <si>
    <t>IZRADA AUTOMATSKOG AUTOMATSKOG SISTEMA ZA ZALIVANJE</t>
  </si>
  <si>
    <t>Mašinski iskop i ručno zatrpavanje rovova na slobodnim površinama u zemljištu  i slojevima za izradu zastora  za polaganje vodovodnih PE cevi. Širina rova je 0,35 m, a dubina 1,5 m.
Cevovod se zatrpava na sledeći način:
-rov zatrpati sa 20 cm peska
-potom izvršiti refuliranje (natapanje vodom) kako bi pesak zašao u sve pore
-Izvršiti polaganje cevi
-rov zatrpati sa 30cm peska
-potom refulirati
-nakon gore navedenog izvršiti vraćanje svih slojeva neophodnih za izradu zastora
Cevi postaviti u rov i obložiti peskom.
Radove izvršiti nakon nasipanja materijala za izradu zastora i njegovog sabijanja, a pre izrade samog zastora (asflalt, behaton i sl.)</t>
  </si>
  <si>
    <t>Iskop i zatrpavanje rovova za polaganje glavne razvodne mreže (veci D63-2")</t>
  </si>
  <si>
    <t>Iskop rova za ostale cevi i kablove</t>
  </si>
  <si>
    <t>D63</t>
  </si>
  <si>
    <t>01-05</t>
  </si>
  <si>
    <t>01-06</t>
  </si>
  <si>
    <t>01-07</t>
  </si>
  <si>
    <t>01-08</t>
  </si>
  <si>
    <t>01-09</t>
  </si>
  <si>
    <t xml:space="preserve">Kugla ventil plastični 6/4'' </t>
  </si>
  <si>
    <t>Senzor za kišu sa nosećim stubom</t>
  </si>
  <si>
    <t>Za kontrolu 6-42 elektromagnetna ventila</t>
  </si>
  <si>
    <t>Elektromagnetni ventil sa kontrolom 6/4"</t>
  </si>
  <si>
    <t>Rasprskivača Hunter  PGP-04-CV-ADJ ,  sa odgovarajućom diznom ili drugi istih performansi.</t>
  </si>
  <si>
    <t>A</t>
  </si>
  <si>
    <t>B</t>
  </si>
  <si>
    <t>Izvođač je dužan da ima licenciranog odgovornog  izvođača radova na pejzažnom uređenju slobodnih prostora - licenca 474 
Prilikom davanja ponude obavezno obuhvatiti i način izvođenja radova dat u opštim uslovima  ozelenjavanja, starost sadnog materijala kao i druge parametre kvaliteta date svakom pozicijom.
Pre otpočinjanja sadnje, neophodno je da nadzorni organ proveri starost sadnice, njeno zdravstveno i fiziološko stanje, kao i papir o dokazu porekla sadnica sa Zdravstvenom potvrdom.</t>
  </si>
  <si>
    <t>FOR STRUCTURAL AND FINISHING WORKS TO THE MAIN ARCHITECTURAL DESIGN</t>
  </si>
  <si>
    <t xml:space="preserve">RADOVA NA UREĐENJU ZELENIH POVRŠINA, UZ PROJEKAT PEJZAŽNE ARHITEKTURE I HORTIKULTURE
</t>
  </si>
  <si>
    <t xml:space="preserve"> Bill of Quantities </t>
  </si>
  <si>
    <t>RECONSTRUCTION OF THE EXISTING FACILITY IN 15 KATANICEVA ST. IN BELGRADE (BUILDING OF FORMER MILITARY TECHNICAL INSTITUTE - MTI) FOR PURPOSES OF ACCOMODATION OF JUDICIAL ORGANS</t>
  </si>
  <si>
    <t xml:space="preserve">Zgrada pravosudnih organa u Kragujevcu, KP br.10472/5 KO Kragujevac 4, Kragujevac   </t>
  </si>
  <si>
    <t>OBJEKAT:</t>
  </si>
  <si>
    <t>CLIENT: MINISTRY  OF JUSTICE AND PUBLIC ADMINISTRATION OF RS, NEMANJINA 22-26, BELGRADE</t>
  </si>
  <si>
    <t>Republika Srbija – Apelacioni sud Kragujevac, ul. Trg Vojvode Radomira Putnika br.4, Kragujevac</t>
  </si>
  <si>
    <t>NARUČILAC:</t>
  </si>
  <si>
    <t xml:space="preserve">PREDUZEĆE ZA KONSALTING PROJEKTOVANJE I INŽENJERING, 11000 BEOGRAD, DOBRINJSKA 8a
</t>
  </si>
  <si>
    <t>ZGRADA PRAVOSUDNIH ORGANA
U KRAGUJEVCU</t>
  </si>
  <si>
    <t>2017U028 A04</t>
  </si>
  <si>
    <t>A. OZELENJAVANJE</t>
  </si>
  <si>
    <t>B. SISTEMA ZA ZALIVANJE</t>
  </si>
  <si>
    <t>HUMUSIRANJE:</t>
  </si>
  <si>
    <t>zž2 - Buxus sempervirens - ball, prečnika 50cm</t>
  </si>
  <si>
    <t>05-04</t>
  </si>
  <si>
    <t xml:space="preserve">POSTAVLJANJE MALČA d=5cm              </t>
  </si>
  <si>
    <t>Transport i ugradnja humusnog materijala na površinama koje su na tlu a kako je  definisano grafičkim prilogom - plan obračuna zemljanih masa i iskazano u numeričkoj dokumentaciji - tabela obračuna zemljanih masa.
Sloj za humusiranje je 30cm. Obračunom je obuhvaćeno sleganje od 20%. Napomena: Humus se donosi sa gradilišne deponije.</t>
  </si>
  <si>
    <t>05-05</t>
  </si>
  <si>
    <t>UGRADNJA PVC PRSTENOVA</t>
  </si>
  <si>
    <t>UGRADNJA PROTIVKORENSKE FOLIJE</t>
  </si>
  <si>
    <t>ld1 - Robinia pseudoaccacia 'Globosa', obim stabla 20-25cm</t>
  </si>
  <si>
    <t>ld2 - Prunus pissifera, obim stabla 20-25 cm</t>
  </si>
  <si>
    <t>lv1 - Acer rubrum 'October Glory',  obim stabla 20-25 cm</t>
  </si>
  <si>
    <t>cs1 - Carpinus betulus 'Fastigiata', obim stabla 20-25 cm</t>
  </si>
  <si>
    <t>zm1- Photinia x fraserii 'Red Robin' multistem, visine 125-150 cm</t>
  </si>
  <si>
    <t>zo1 - Lonicera nittida, prečnik saksije 17cm</t>
  </si>
  <si>
    <t>zo2 - Prunus laurocerasus, visina sadnice oko 1m</t>
  </si>
  <si>
    <t>ut1 - Imperata cylindrica 'Red Baron', prečnik saksije 19cm</t>
  </si>
  <si>
    <t>pt1  - Pachisandra terminalis, saksija 7x7 cm</t>
  </si>
  <si>
    <t>pt2 - Vinca sp., saksija 7x7 cm</t>
  </si>
  <si>
    <t>p01 - Santolina chamaecyparissus, prečnik saksije 17 cm</t>
  </si>
  <si>
    <t>p02 - Armeria maritima, prečnik saksije 13cm</t>
  </si>
  <si>
    <t>p03 - Liriope muscari, prečnik saksije 13cm</t>
  </si>
  <si>
    <t xml:space="preserve">Nabavka, transport i ugradnja protivkorenske folije, na mestima gde je potrebno sprečiti prorastanje korenovog sistema biljaka prema instalacijama. Folija se postavljanja duž drvorednih sadnica na rastojanju koje je jednako ili veće od 80 cm, što je propisani minimum za postavljanje fizičke barijere između korena drveća i instalacija. Postavlja se na dubni od 120 do 140 cm, u zavisnosti od dubine instalacija.  Obračun obuhvata iskop rova, ugradnju, vraćanje zemlje. Obracun po m2. Uračunato je preklapanje od 10%.
</t>
  </si>
  <si>
    <t>Za kontrolu 1 elektromagnetnog ventila-BATERISKI</t>
  </si>
  <si>
    <t>Kontroler za automatsku regulaciju rada sistema za navodnjavanje vanjski</t>
  </si>
  <si>
    <t xml:space="preserve">Kugla ventil plastični 2'' </t>
  </si>
  <si>
    <t>zž1 - Photinia x fraserii 'Red Robin' - ball, prečnika oko 50cm</t>
  </si>
  <si>
    <t>dzak</t>
  </si>
  <si>
    <t>05-06</t>
  </si>
  <si>
    <r>
      <rPr>
        <sz val="16"/>
        <rFont val="Times New Roman"/>
        <family val="1"/>
      </rPr>
      <t>9/2.6.6.</t>
    </r>
    <r>
      <rPr>
        <sz val="10"/>
        <rFont val="Times New Roman"/>
        <family val="1"/>
      </rPr>
      <t xml:space="preserve"> </t>
    </r>
    <r>
      <rPr>
        <sz val="22"/>
        <rFont val="Times New Roman"/>
        <family val="1"/>
      </rPr>
      <t>Predmer i predračun</t>
    </r>
  </si>
  <si>
    <r>
      <t xml:space="preserve">Note: The constitent part of the B&amp;Q are </t>
    </r>
    <r>
      <rPr>
        <sz val="10"/>
        <rFont val="Times New Roman"/>
        <family val="1"/>
      </rPr>
      <t>GENERAL TECHNICAL REQUIREMENTS FOR PERFORMANCE OF ALL CONSTRUCTION WORKS AND SPECIALISTS' TRADES</t>
    </r>
  </si>
  <si>
    <r>
      <rPr>
        <b/>
        <sz val="10"/>
        <rFont val="Times New Roman"/>
        <family val="1"/>
      </rPr>
      <t xml:space="preserve">Napomene: </t>
    </r>
    <r>
      <rPr>
        <sz val="10"/>
        <rFont val="Times New Roman"/>
        <family val="1"/>
      </rPr>
      <t>Sastavni deo ove investicione procene su OPŠTI TEHNIČKI USLOVI ZA IZVOĐENjE SVIH GRAĐEVINSKO ZANATSKIH RADOVA</t>
    </r>
    <r>
      <rPr>
        <sz val="10"/>
        <rFont val="Yu Times New Roman"/>
        <family val="2"/>
        <charset val="238"/>
      </rPr>
      <t/>
    </r>
  </si>
  <si>
    <r>
      <t>m</t>
    </r>
    <r>
      <rPr>
        <sz val="10"/>
        <rFont val="Times New Roman"/>
        <family val="1"/>
      </rPr>
      <t>³</t>
    </r>
  </si>
  <si>
    <r>
      <t>Nabavka, transport, sadnja i ankerisanje sadnica visokih i srednje visokih dekorativnih lišćara.</t>
    </r>
    <r>
      <rPr>
        <sz val="10"/>
        <color indexed="10"/>
        <rFont val="Times New Roman"/>
        <family val="1"/>
      </rPr>
      <t xml:space="preserve"> </t>
    </r>
    <r>
      <rPr>
        <sz val="10"/>
        <rFont val="Times New Roman"/>
        <family val="1"/>
      </rPr>
      <t>Sadnju obaviti u svemu prema važećim normativima za tu vrstu posla. Obračun po komadu.</t>
    </r>
  </si>
  <si>
    <t>Nabavka, transport i sadnja sadnica ukrasnih trava. Sadnju obaviti u svemu prema važećim normativima za tu vrstu posla. Obračun po kom.</t>
  </si>
  <si>
    <t>Nabavka, transport i sadnja sadnica pokrivača tla. Sadnju obaviti u svemu prema važećim normativima za tu vrstu posla.    
Obračun po kom.</t>
  </si>
  <si>
    <r>
      <t>m</t>
    </r>
    <r>
      <rPr>
        <sz val="10"/>
        <rFont val="Times New Roman"/>
        <family val="1"/>
      </rPr>
      <t>²</t>
    </r>
  </si>
  <si>
    <r>
      <t>Nabavka, transport i razastiranje dekorativnog oblutka. Potrebno je 3.2 džaka za 1 m2. Obračun po džaku. Ukupno ima 94.8 m2</t>
    </r>
    <r>
      <rPr>
        <sz val="10"/>
        <color indexed="10"/>
        <rFont val="Times New Roman"/>
        <family val="1"/>
      </rPr>
      <t>.</t>
    </r>
    <r>
      <rPr>
        <sz val="10"/>
        <rFont val="Times New Roman"/>
        <family val="1"/>
      </rPr>
      <t xml:space="preserve">
</t>
    </r>
  </si>
  <si>
    <r>
      <t>Nabavka, transport i razastiranje malča. Potrebno je 1 džak za 1 m2. Obračun po džaku. Ukupno ima 309.42 m2</t>
    </r>
    <r>
      <rPr>
        <sz val="10"/>
        <color indexed="10"/>
        <rFont val="Times New Roman"/>
        <family val="1"/>
      </rPr>
      <t>.</t>
    </r>
    <r>
      <rPr>
        <sz val="10"/>
        <rFont val="Times New Roman"/>
        <family val="1"/>
      </rPr>
      <t xml:space="preserve">
</t>
    </r>
  </si>
  <si>
    <r>
      <t>m</t>
    </r>
    <r>
      <rPr>
        <sz val="10"/>
        <rFont val="Times New Roman"/>
        <family val="1"/>
      </rPr>
      <t>¹</t>
    </r>
  </si>
  <si>
    <t xml:space="preserve">Nabavka, transport i ugradnja agrotekstilne folije, ispod sloja dekorativnog oblutka i malča, kako bi se sprecilo prorastanje korova. Obracun po m2. Uračunato je preklapanje od 10%.
</t>
  </si>
  <si>
    <t xml:space="preserve">Nabavka, transport i ugradnja PVC prstenova za odvajanje biljaka od instalacija. Obračun obuhvata iskop rupe, ugradnju, vraćanje zemlje oko prstena,  punjenje prstena drenažom, supstratom đubrivima i svim ostalim neophodnim za rast i razvoj biljaka.
</t>
  </si>
  <si>
    <r>
      <rPr>
        <b/>
        <sz val="11"/>
        <rFont val="Times New Roman"/>
        <family val="1"/>
      </rPr>
      <t xml:space="preserve">Napomene: </t>
    </r>
    <r>
      <rPr>
        <sz val="11"/>
        <rFont val="Times New Roman"/>
        <family val="1"/>
      </rPr>
      <t xml:space="preserve">Sastavni deo ovog predmera su </t>
    </r>
    <r>
      <rPr>
        <sz val="10"/>
        <rFont val="Times New Roman"/>
        <family val="1"/>
      </rPr>
      <t>OPŠTI TEHNIČKI USLOVI ZA IZVOĐENjE SVIH GRAĐEVINSKO ZANATSKIH RADOVA</t>
    </r>
    <r>
      <rPr>
        <sz val="11"/>
        <rFont val="Arial"/>
        <family val="2"/>
        <charset val="238"/>
      </rPr>
      <t/>
    </r>
  </si>
  <si>
    <r>
      <t xml:space="preserve">Izvođač je dužan da ima licenciranog odgovornog  izvođača radova na pejzažnom uređenju slobodnih prostora - </t>
    </r>
    <r>
      <rPr>
        <b/>
        <sz val="10"/>
        <rFont val="Times New Roman"/>
        <family val="1"/>
      </rPr>
      <t xml:space="preserve">licenca 474 </t>
    </r>
    <r>
      <rPr>
        <sz val="10"/>
        <rFont val="Times New Roman"/>
        <family val="1"/>
      </rPr>
      <t xml:space="preserve">
Prilikom davanja ponude obavezno obuhvatiti i način izvođenja radova dat u opštim uslovima  ozelenjavanja, starost sadnog materijala kao i druge parametre kvaliteta date svakom pozicijom.
Pre otpočinjanja sadnje, neophodno je da nadzorni organ proveri starost sadnice, njeno zdravstveno i fiziološko stanje, kao i papir o dokazu porekla sadnica sa Zdravstvenom potvrdom.</t>
    </r>
  </si>
  <si>
    <r>
      <t>m</t>
    </r>
    <r>
      <rPr>
        <vertAlign val="superscript"/>
        <sz val="10"/>
        <rFont val="Times New Roman"/>
        <family val="1"/>
      </rPr>
      <t>1</t>
    </r>
  </si>
  <si>
    <r>
      <t xml:space="preserve">Elektromagnetni ventil sa kontrolom 1"
</t>
    </r>
    <r>
      <rPr>
        <sz val="10"/>
        <color indexed="10"/>
        <rFont val="Times New Roman"/>
        <family val="1"/>
      </rPr>
      <t>Napomena</t>
    </r>
    <r>
      <rPr>
        <sz val="10"/>
        <rFont val="Times New Roman"/>
        <family val="1"/>
      </rPr>
      <t>:jedan elektromagnetni ventil je sa solenoidom od 9V. Ugrađuje se u atrijum</t>
    </r>
  </si>
  <si>
    <t>Cena po Jed.
mere bez
PDV-a</t>
  </si>
  <si>
    <t>Cena po Jed.
mere sa
PDV-om</t>
  </si>
  <si>
    <t>Svega bez PDV-a</t>
  </si>
  <si>
    <t>Svega sa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</si>
</sst>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р_._-;\-* #,##0.00_р_._-;_-* &quot;-&quot;??_р_._-;_-@_-"/>
    <numFmt numFmtId="165" formatCode="#,##0.0"/>
    <numFmt numFmtId="166" formatCode="0.000"/>
    <numFmt numFmtId="167" formatCode="00\-00"/>
    <numFmt numFmtId="168" formatCode="#,##0.00\ [$€-1]"/>
    <numFmt numFmtId="169" formatCode="#,##0.0\ [$€-1]"/>
    <numFmt numFmtId="170" formatCode="_-* #,##0.00\ [$€-1]_-;\-* #,##0.00\ [$€-1]_-;_-* &quot;-&quot;??\ [$€-1]_-;_-@_-"/>
    <numFmt numFmtId="171" formatCode="#,##0.00\ [$din.-81A]"/>
  </numFmts>
  <fonts count="48">
    <font>
      <sz val="10"/>
      <name val="Yu Times New Roman"/>
      <family val="1"/>
    </font>
    <font>
      <sz val="10"/>
      <name val="Yu Arial"/>
    </font>
    <font>
      <sz val="10"/>
      <name val="Yu Times New Roman"/>
      <family val="1"/>
    </font>
    <font>
      <sz val="11"/>
      <name val="Arial"/>
      <family val="2"/>
      <charset val="238"/>
    </font>
    <font>
      <sz val="10"/>
      <name val="Arial"/>
      <family val="2"/>
      <charset val="238"/>
    </font>
    <font>
      <sz val="12"/>
      <name val="Arial"/>
      <family val="2"/>
      <charset val="238"/>
    </font>
    <font>
      <sz val="10"/>
      <name val="Arial"/>
      <family val="2"/>
    </font>
    <font>
      <sz val="10"/>
      <name val="MS Sans Serif"/>
      <family val="2"/>
    </font>
    <font>
      <b/>
      <sz val="13"/>
      <color indexed="62"/>
      <name val="Calibri"/>
      <family val="2"/>
      <charset val="204"/>
    </font>
    <font>
      <sz val="11"/>
      <color indexed="8"/>
      <name val="Calibri"/>
      <family val="2"/>
    </font>
    <font>
      <sz val="10"/>
      <name val="Yu Times New Roman"/>
      <family val="2"/>
      <charset val="238"/>
    </font>
    <font>
      <sz val="10"/>
      <name val="Times New Roman"/>
      <family val="1"/>
    </font>
    <font>
      <sz val="11"/>
      <name val="Times New Roman"/>
      <family val="1"/>
    </font>
    <font>
      <b/>
      <sz val="10"/>
      <name val="Times New Roman"/>
      <family val="1"/>
    </font>
    <font>
      <b/>
      <sz val="11"/>
      <name val="Times New Roman"/>
      <family val="1"/>
    </font>
    <font>
      <b/>
      <sz val="14"/>
      <name val="Times New Roman"/>
      <family val="1"/>
    </font>
    <font>
      <sz val="20"/>
      <name val="Times New Roman"/>
      <family val="1"/>
    </font>
    <font>
      <sz val="16"/>
      <name val="Times New Roman"/>
      <family val="1"/>
    </font>
    <font>
      <sz val="22"/>
      <name val="Times New Roman"/>
      <family val="1"/>
    </font>
    <font>
      <b/>
      <sz val="20"/>
      <name val="Times New Roman"/>
      <family val="1"/>
    </font>
    <font>
      <b/>
      <sz val="22"/>
      <name val="Times New Roman"/>
      <family val="1"/>
    </font>
    <font>
      <b/>
      <sz val="16"/>
      <name val="Times New Roman"/>
      <family val="1"/>
    </font>
    <font>
      <sz val="9"/>
      <name val="Times New Roman"/>
      <family val="1"/>
    </font>
    <font>
      <vertAlign val="superscript"/>
      <sz val="10"/>
      <name val="Times New Roman"/>
      <family val="1"/>
    </font>
    <font>
      <b/>
      <sz val="8"/>
      <name val="Times New Roman"/>
      <family val="1"/>
    </font>
    <font>
      <b/>
      <sz val="9"/>
      <name val="Times New Roman"/>
      <family val="1"/>
    </font>
    <font>
      <sz val="8"/>
      <name val="Times New Roman"/>
      <family val="1"/>
    </font>
    <font>
      <b/>
      <sz val="12"/>
      <name val="Times New Roman"/>
      <family val="1"/>
    </font>
    <font>
      <sz val="12"/>
      <name val="Times New Roman"/>
      <family val="1"/>
    </font>
    <font>
      <vertAlign val="superscript"/>
      <sz val="12"/>
      <name val="Times New Roman"/>
      <family val="1"/>
    </font>
    <font>
      <b/>
      <vertAlign val="superscript"/>
      <sz val="18"/>
      <name val="Times New Roman"/>
      <family val="1"/>
    </font>
    <font>
      <b/>
      <vertAlign val="superscript"/>
      <sz val="12"/>
      <name val="Times New Roman"/>
      <family val="1"/>
    </font>
    <font>
      <sz val="10"/>
      <color indexed="10"/>
      <name val="Times New Roman"/>
      <family val="1"/>
    </font>
    <font>
      <sz val="11"/>
      <color theme="1"/>
      <name val="Calibri"/>
      <family val="2"/>
      <charset val="238"/>
      <scheme val="minor"/>
    </font>
    <font>
      <sz val="11"/>
      <color theme="1"/>
      <name val="Calibri"/>
      <family val="2"/>
      <charset val="204"/>
      <scheme val="minor"/>
    </font>
    <font>
      <sz val="11"/>
      <color theme="1"/>
      <name val="Calibri"/>
      <family val="2"/>
      <scheme val="minor"/>
    </font>
    <font>
      <b/>
      <sz val="11"/>
      <color rgb="FFFF0000"/>
      <name val="Times New Roman"/>
      <family val="1"/>
    </font>
    <font>
      <b/>
      <sz val="10"/>
      <color rgb="FFFF0000"/>
      <name val="Times New Roman"/>
      <family val="1"/>
    </font>
    <font>
      <b/>
      <vertAlign val="superscript"/>
      <sz val="18"/>
      <color rgb="FFFF0000"/>
      <name val="Times New Roman"/>
      <family val="1"/>
    </font>
    <font>
      <vertAlign val="superscript"/>
      <sz val="12"/>
      <color rgb="FFFF0000"/>
      <name val="Times New Roman"/>
      <family val="1"/>
    </font>
    <font>
      <sz val="10"/>
      <color rgb="FFFF0000"/>
      <name val="Times New Roman"/>
      <family val="1"/>
    </font>
    <font>
      <sz val="11"/>
      <color rgb="FFFF0000"/>
      <name val="Times New Roman"/>
      <family val="1"/>
    </font>
    <font>
      <vertAlign val="superscript"/>
      <sz val="10"/>
      <color rgb="FFFF0000"/>
      <name val="Times New Roman"/>
      <family val="1"/>
    </font>
    <font>
      <sz val="12"/>
      <color rgb="FFFF0000"/>
      <name val="Times New Roman"/>
      <family val="1"/>
    </font>
    <font>
      <sz val="12"/>
      <color theme="0"/>
      <name val="Times New Roman"/>
      <family val="1"/>
    </font>
    <font>
      <sz val="11"/>
      <color rgb="FF0070C0"/>
      <name val="Times New Roman"/>
      <family val="1"/>
    </font>
    <font>
      <sz val="11"/>
      <color theme="1"/>
      <name val="Times New Roman"/>
      <family val="1"/>
    </font>
    <font>
      <sz val="10"/>
      <color rgb="FF0070C0"/>
      <name val="Times New Roman"/>
      <family val="1"/>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right/>
      <top/>
      <bottom style="thick">
        <color indexed="22"/>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right style="double">
        <color indexed="64"/>
      </right>
      <top style="double">
        <color indexed="64"/>
      </top>
      <bottom style="double">
        <color indexed="64"/>
      </bottom>
      <diagonal/>
    </border>
  </borders>
  <cellStyleXfs count="40">
    <xf numFmtId="0" fontId="0" fillId="0" borderId="0"/>
    <xf numFmtId="164" fontId="34" fillId="0" borderId="0" applyFont="0" applyFill="0" applyBorder="0" applyAlignment="0" applyProtection="0"/>
    <xf numFmtId="164"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8" fillId="0" borderId="1" applyNumberFormat="0" applyFill="0" applyAlignment="0" applyProtection="0"/>
    <xf numFmtId="0" fontId="2" fillId="0" borderId="0"/>
    <xf numFmtId="0" fontId="2" fillId="0" borderId="0"/>
    <xf numFmtId="0" fontId="2" fillId="0" borderId="0"/>
    <xf numFmtId="0" fontId="4" fillId="0" borderId="0" applyAlignment="0">
      <alignment vertical="top" wrapText="1"/>
    </xf>
    <xf numFmtId="0" fontId="34" fillId="0" borderId="0"/>
    <xf numFmtId="0" fontId="34" fillId="0" borderId="0"/>
    <xf numFmtId="0" fontId="33" fillId="0" borderId="0"/>
    <xf numFmtId="0" fontId="34" fillId="0" borderId="0"/>
    <xf numFmtId="0" fontId="5" fillId="0" borderId="0"/>
    <xf numFmtId="0" fontId="4" fillId="0" borderId="0"/>
    <xf numFmtId="0" fontId="7" fillId="0" borderId="0"/>
    <xf numFmtId="0" fontId="5" fillId="0" borderId="0"/>
    <xf numFmtId="0" fontId="4" fillId="0" borderId="0"/>
    <xf numFmtId="0" fontId="33" fillId="0" borderId="0"/>
    <xf numFmtId="0" fontId="35" fillId="0" borderId="0"/>
    <xf numFmtId="0" fontId="2" fillId="0" borderId="0"/>
    <xf numFmtId="0" fontId="4" fillId="0" borderId="0"/>
    <xf numFmtId="0" fontId="35" fillId="0" borderId="0"/>
    <xf numFmtId="0" fontId="2" fillId="0" borderId="0"/>
    <xf numFmtId="0" fontId="33" fillId="0" borderId="0"/>
    <xf numFmtId="0" fontId="2" fillId="0" borderId="0"/>
    <xf numFmtId="0" fontId="2" fillId="0" borderId="0"/>
    <xf numFmtId="0" fontId="6" fillId="0" borderId="0"/>
    <xf numFmtId="0" fontId="34" fillId="0" borderId="0"/>
    <xf numFmtId="0" fontId="2" fillId="0" borderId="0"/>
    <xf numFmtId="0" fontId="2" fillId="0" borderId="0"/>
    <xf numFmtId="0" fontId="2" fillId="0" borderId="0"/>
    <xf numFmtId="0" fontId="5" fillId="0" borderId="0"/>
  </cellStyleXfs>
  <cellXfs count="396">
    <xf numFmtId="0" fontId="0" fillId="0" borderId="0" xfId="0"/>
    <xf numFmtId="0" fontId="11" fillId="0" borderId="0" xfId="34" applyFont="1"/>
    <xf numFmtId="0" fontId="11" fillId="0" borderId="0" xfId="34" applyFont="1" applyAlignment="1">
      <alignment horizontal="left" vertical="top" wrapText="1"/>
    </xf>
    <xf numFmtId="0" fontId="12" fillId="0" borderId="0" xfId="34" applyFont="1" applyAlignment="1">
      <alignment wrapText="1"/>
    </xf>
    <xf numFmtId="0" fontId="13" fillId="0" borderId="0" xfId="34" applyFont="1" applyAlignment="1">
      <alignment vertical="top"/>
    </xf>
    <xf numFmtId="0" fontId="13" fillId="0" borderId="0" xfId="34" applyFont="1" applyAlignment="1">
      <alignment horizontal="left" vertical="top" wrapText="1"/>
    </xf>
    <xf numFmtId="0" fontId="14" fillId="0" borderId="0" xfId="34" applyFont="1" applyAlignment="1">
      <alignment wrapText="1"/>
    </xf>
    <xf numFmtId="0" fontId="14" fillId="0" borderId="0" xfId="34" applyFont="1" applyAlignment="1">
      <alignment horizontal="left" wrapText="1"/>
    </xf>
    <xf numFmtId="0" fontId="15" fillId="0" borderId="0" xfId="34" applyFont="1"/>
    <xf numFmtId="0" fontId="20" fillId="0" borderId="0" xfId="34" applyFont="1" applyAlignment="1">
      <alignment horizontal="center"/>
    </xf>
    <xf numFmtId="0" fontId="13" fillId="0" borderId="0" xfId="34" applyFont="1" applyAlignment="1">
      <alignment horizontal="center" vertical="top" wrapText="1"/>
    </xf>
    <xf numFmtId="0" fontId="13" fillId="0" borderId="2" xfId="0" applyFont="1" applyFill="1" applyBorder="1" applyAlignment="1">
      <alignment horizontal="center" vertical="center"/>
    </xf>
    <xf numFmtId="0" fontId="14" fillId="0" borderId="0" xfId="0" applyFont="1" applyFill="1" applyBorder="1" applyAlignment="1">
      <alignment vertical="top" wrapText="1"/>
    </xf>
    <xf numFmtId="0" fontId="21" fillId="0" borderId="3" xfId="19" applyFont="1" applyBorder="1" applyAlignment="1">
      <alignment horizontal="center" vertical="top"/>
    </xf>
    <xf numFmtId="0" fontId="22" fillId="0" borderId="0" xfId="19" applyFont="1" applyBorder="1"/>
    <xf numFmtId="0" fontId="22" fillId="0" borderId="0" xfId="19" applyFont="1"/>
    <xf numFmtId="49" fontId="23" fillId="0" borderId="4" xfId="0" applyNumberFormat="1" applyFont="1" applyFill="1" applyBorder="1" applyAlignment="1" applyProtection="1">
      <alignment horizontal="center" vertical="center"/>
    </xf>
    <xf numFmtId="0" fontId="11" fillId="0" borderId="0" xfId="0" applyFont="1" applyFill="1" applyAlignment="1">
      <alignment vertical="center"/>
    </xf>
    <xf numFmtId="0" fontId="26" fillId="0" borderId="0" xfId="0" applyFont="1" applyFill="1" applyBorder="1"/>
    <xf numFmtId="0" fontId="28" fillId="0" borderId="0" xfId="0" applyFont="1" applyFill="1"/>
    <xf numFmtId="2" fontId="28" fillId="0" borderId="0" xfId="0" applyNumberFormat="1" applyFont="1" applyFill="1"/>
    <xf numFmtId="0" fontId="22" fillId="0" borderId="0" xfId="0" applyFont="1" applyFill="1"/>
    <xf numFmtId="49" fontId="29" fillId="0" borderId="0" xfId="0" applyNumberFormat="1" applyFont="1" applyFill="1" applyBorder="1" applyAlignment="1" applyProtection="1">
      <alignment horizontal="center" vertical="center" wrapText="1"/>
    </xf>
    <xf numFmtId="0" fontId="14" fillId="0" borderId="0" xfId="0" applyFont="1" applyFill="1" applyAlignment="1">
      <alignment vertical="center"/>
    </xf>
    <xf numFmtId="49" fontId="30" fillId="2" borderId="6" xfId="0" applyNumberFormat="1" applyFont="1" applyFill="1" applyBorder="1" applyAlignment="1" applyProtection="1">
      <alignment vertical="top"/>
    </xf>
    <xf numFmtId="0" fontId="36" fillId="0" borderId="0" xfId="0" applyFont="1" applyFill="1" applyAlignment="1">
      <alignment vertical="center"/>
    </xf>
    <xf numFmtId="49" fontId="38" fillId="2" borderId="0" xfId="0" applyNumberFormat="1" applyFont="1" applyFill="1" applyBorder="1" applyAlignment="1" applyProtection="1">
      <alignment vertical="top"/>
    </xf>
    <xf numFmtId="49" fontId="31" fillId="0" borderId="2" xfId="0" applyNumberFormat="1" applyFont="1" applyFill="1" applyBorder="1" applyAlignment="1" applyProtection="1">
      <alignment horizontal="center" vertical="center" wrapText="1"/>
    </xf>
    <xf numFmtId="49" fontId="38" fillId="0" borderId="8" xfId="0" applyNumberFormat="1" applyFont="1" applyFill="1" applyBorder="1" applyAlignment="1" applyProtection="1">
      <alignment horizontal="left" vertical="top"/>
    </xf>
    <xf numFmtId="49" fontId="38" fillId="0" borderId="0" xfId="0" applyNumberFormat="1" applyFont="1" applyFill="1" applyBorder="1" applyAlignment="1" applyProtection="1">
      <alignment horizontal="left" vertical="top"/>
    </xf>
    <xf numFmtId="49" fontId="39" fillId="0" borderId="0" xfId="0" applyNumberFormat="1" applyFont="1" applyFill="1" applyBorder="1" applyAlignment="1" applyProtection="1">
      <alignment horizontal="center" vertical="center" wrapText="1"/>
    </xf>
    <xf numFmtId="171" fontId="36" fillId="0" borderId="0" xfId="0" applyNumberFormat="1" applyFont="1" applyFill="1" applyAlignment="1">
      <alignment vertical="center"/>
    </xf>
    <xf numFmtId="0" fontId="12" fillId="0" borderId="0" xfId="0" applyFont="1" applyFill="1" applyBorder="1" applyAlignment="1">
      <alignment horizontal="center"/>
    </xf>
    <xf numFmtId="2" fontId="12" fillId="0" borderId="12" xfId="0" applyNumberFormat="1" applyFont="1" applyFill="1" applyBorder="1" applyAlignment="1" applyProtection="1">
      <alignment horizontal="center" wrapText="1"/>
    </xf>
    <xf numFmtId="2" fontId="41" fillId="0" borderId="0" xfId="0" applyNumberFormat="1" applyFont="1" applyFill="1" applyBorder="1" applyAlignment="1" applyProtection="1">
      <alignment horizontal="center" wrapText="1"/>
    </xf>
    <xf numFmtId="49" fontId="31" fillId="0" borderId="2" xfId="0" applyNumberFormat="1" applyFont="1" applyFill="1" applyBorder="1" applyAlignment="1" applyProtection="1">
      <alignment horizontal="left" vertical="top" wrapText="1"/>
    </xf>
    <xf numFmtId="49" fontId="42" fillId="0" borderId="0"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left" vertical="center" wrapText="1"/>
    </xf>
    <xf numFmtId="49" fontId="39" fillId="0" borderId="0"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vertical="center" wrapText="1"/>
    </xf>
    <xf numFmtId="4" fontId="14" fillId="0" borderId="12" xfId="0" applyNumberFormat="1" applyFont="1" applyFill="1" applyBorder="1" applyAlignment="1" applyProtection="1">
      <alignment horizontal="right" vertical="center"/>
    </xf>
    <xf numFmtId="0" fontId="41" fillId="0" borderId="0" xfId="0" applyFont="1" applyFill="1" applyBorder="1" applyAlignment="1">
      <alignment horizontal="left" vertical="center"/>
    </xf>
    <xf numFmtId="168" fontId="36" fillId="0" borderId="0" xfId="0" applyNumberFormat="1" applyFont="1" applyFill="1" applyAlignment="1">
      <alignment vertical="center"/>
    </xf>
    <xf numFmtId="0" fontId="36" fillId="0" borderId="0" xfId="0" applyFont="1" applyFill="1" applyBorder="1" applyAlignment="1" applyProtection="1">
      <alignment horizontal="left" vertical="top" wrapText="1"/>
    </xf>
    <xf numFmtId="166" fontId="41" fillId="0" borderId="0" xfId="0" applyNumberFormat="1" applyFont="1" applyFill="1" applyBorder="1" applyAlignment="1" applyProtection="1">
      <alignment horizontal="center" wrapText="1"/>
    </xf>
    <xf numFmtId="165" fontId="41" fillId="0" borderId="0" xfId="0" applyNumberFormat="1" applyFont="1" applyFill="1" applyBorder="1" applyAlignment="1" applyProtection="1">
      <alignment horizontal="right" wrapText="1"/>
    </xf>
    <xf numFmtId="4" fontId="36" fillId="0" borderId="0" xfId="0" applyNumberFormat="1" applyFont="1" applyFill="1" applyBorder="1" applyAlignment="1" applyProtection="1">
      <alignment horizontal="right" vertical="center"/>
    </xf>
    <xf numFmtId="0" fontId="41" fillId="0" borderId="0" xfId="0" applyFont="1" applyFill="1" applyBorder="1"/>
    <xf numFmtId="49" fontId="39" fillId="0" borderId="0" xfId="0" applyNumberFormat="1" applyFont="1" applyFill="1" applyBorder="1" applyAlignment="1" applyProtection="1">
      <alignment horizontal="left" wrapText="1"/>
    </xf>
    <xf numFmtId="2" fontId="36" fillId="0" borderId="13" xfId="0" applyNumberFormat="1" applyFont="1" applyFill="1" applyBorder="1" applyAlignment="1" applyProtection="1">
      <alignment horizontal="left" vertical="top" wrapText="1"/>
    </xf>
    <xf numFmtId="0" fontId="41" fillId="0" borderId="0" xfId="0" applyFont="1" applyFill="1" applyAlignment="1"/>
    <xf numFmtId="0" fontId="12" fillId="0" borderId="0" xfId="0" applyFont="1" applyFill="1" applyBorder="1" applyAlignment="1"/>
    <xf numFmtId="3" fontId="12" fillId="0" borderId="0" xfId="0" applyNumberFormat="1" applyFont="1" applyFill="1" applyBorder="1" applyAlignment="1">
      <alignment horizontal="right"/>
    </xf>
    <xf numFmtId="0" fontId="14" fillId="0" borderId="0" xfId="0" applyFont="1" applyFill="1" applyBorder="1" applyAlignment="1" applyProtection="1">
      <alignment horizontal="left" vertical="top" wrapText="1"/>
    </xf>
    <xf numFmtId="3" fontId="14" fillId="0" borderId="0" xfId="0" applyNumberFormat="1" applyFont="1" applyFill="1" applyBorder="1" applyAlignment="1">
      <alignment horizontal="left"/>
    </xf>
    <xf numFmtId="2" fontId="12" fillId="0" borderId="0" xfId="0" applyNumberFormat="1" applyFont="1" applyFill="1" applyBorder="1" applyAlignment="1" applyProtection="1">
      <alignment horizontal="center" wrapText="1"/>
    </xf>
    <xf numFmtId="4" fontId="14" fillId="0" borderId="0" xfId="0" applyNumberFormat="1" applyFont="1" applyFill="1" applyBorder="1" applyAlignment="1" applyProtection="1">
      <alignment horizontal="right" vertical="center"/>
    </xf>
    <xf numFmtId="0" fontId="12" fillId="0" borderId="0" xfId="0" applyFont="1" applyFill="1" applyAlignment="1"/>
    <xf numFmtId="167" fontId="11" fillId="0" borderId="0" xfId="0" applyNumberFormat="1" applyFont="1" applyFill="1" applyBorder="1" applyAlignment="1">
      <alignment horizontal="center"/>
    </xf>
    <xf numFmtId="0" fontId="12" fillId="0" borderId="0" xfId="0" applyFont="1" applyFill="1"/>
    <xf numFmtId="4" fontId="12" fillId="0" borderId="0" xfId="0" applyNumberFormat="1" applyFont="1" applyFill="1" applyBorder="1" applyAlignment="1">
      <alignment horizontal="right"/>
    </xf>
    <xf numFmtId="0" fontId="11" fillId="0" borderId="0" xfId="0" applyFont="1" applyFill="1"/>
    <xf numFmtId="0" fontId="11" fillId="0" borderId="0" xfId="0" applyFont="1" applyFill="1" applyBorder="1" applyAlignment="1">
      <alignment horizontal="center" vertical="top"/>
    </xf>
    <xf numFmtId="0" fontId="12" fillId="0" borderId="0" xfId="0" applyFont="1" applyFill="1" applyBorder="1" applyAlignment="1">
      <alignment horizontal="center" vertical="top"/>
    </xf>
    <xf numFmtId="4" fontId="11" fillId="0" borderId="0" xfId="38" applyNumberFormat="1" applyFont="1" applyBorder="1" applyAlignment="1"/>
    <xf numFmtId="4" fontId="11" fillId="0" borderId="0" xfId="38" applyNumberFormat="1" applyFont="1" applyBorder="1" applyAlignment="1">
      <alignment vertical="center" wrapText="1"/>
    </xf>
    <xf numFmtId="4" fontId="14" fillId="0" borderId="0" xfId="0" applyNumberFormat="1" applyFont="1" applyFill="1" applyBorder="1" applyAlignment="1">
      <alignment horizontal="right" vertical="top"/>
    </xf>
    <xf numFmtId="4" fontId="11" fillId="0" borderId="0" xfId="38" applyNumberFormat="1" applyFont="1" applyBorder="1" applyAlignment="1">
      <alignment vertical="center"/>
    </xf>
    <xf numFmtId="0" fontId="12" fillId="0" borderId="0" xfId="0" applyFont="1" applyFill="1" applyBorder="1" applyAlignment="1">
      <alignment vertical="top"/>
    </xf>
    <xf numFmtId="4" fontId="14" fillId="0" borderId="0" xfId="0" applyNumberFormat="1" applyFont="1" applyFill="1" applyBorder="1" applyAlignment="1" applyProtection="1">
      <alignment horizontal="right"/>
      <protection locked="0"/>
    </xf>
    <xf numFmtId="3" fontId="12" fillId="0" borderId="0" xfId="0" applyNumberFormat="1" applyFont="1" applyFill="1" applyBorder="1"/>
    <xf numFmtId="0" fontId="12" fillId="0" borderId="0" xfId="0" applyFont="1" applyFill="1" applyBorder="1"/>
    <xf numFmtId="0" fontId="12" fillId="0" borderId="0" xfId="0" applyFont="1" applyFill="1" applyBorder="1" applyAlignment="1" applyProtection="1">
      <alignment vertical="top" wrapText="1"/>
    </xf>
    <xf numFmtId="49" fontId="23" fillId="0" borderId="0" xfId="0" applyNumberFormat="1" applyFont="1" applyFill="1" applyBorder="1" applyAlignment="1" applyProtection="1">
      <alignment horizontal="center" vertical="center"/>
    </xf>
    <xf numFmtId="49" fontId="29" fillId="0" borderId="0" xfId="0" applyNumberFormat="1" applyFont="1" applyFill="1" applyBorder="1" applyAlignment="1" applyProtection="1">
      <alignment horizontal="left" vertical="top" wrapText="1"/>
    </xf>
    <xf numFmtId="49" fontId="29" fillId="0" borderId="15" xfId="0" applyNumberFormat="1" applyFont="1" applyFill="1" applyBorder="1" applyAlignment="1" applyProtection="1">
      <alignment horizontal="left" vertical="top" wrapText="1"/>
    </xf>
    <xf numFmtId="49" fontId="29" fillId="0" borderId="2" xfId="0" applyNumberFormat="1" applyFont="1" applyFill="1" applyBorder="1" applyAlignment="1" applyProtection="1">
      <alignment horizontal="left" vertical="top" wrapText="1"/>
    </xf>
    <xf numFmtId="49" fontId="29" fillId="0" borderId="0" xfId="0" applyNumberFormat="1" applyFont="1" applyFill="1" applyBorder="1" applyAlignment="1" applyProtection="1">
      <alignment horizontal="left" wrapText="1"/>
    </xf>
    <xf numFmtId="49" fontId="29" fillId="0" borderId="0" xfId="0" applyNumberFormat="1" applyFont="1" applyFill="1" applyBorder="1" applyAlignment="1" applyProtection="1">
      <alignment horizontal="center" vertical="center"/>
    </xf>
    <xf numFmtId="171" fontId="46" fillId="0" borderId="0" xfId="0" applyNumberFormat="1" applyFont="1" applyFill="1" applyBorder="1" applyAlignment="1" applyProtection="1">
      <alignment horizontal="center" vertical="center" wrapText="1"/>
    </xf>
    <xf numFmtId="0" fontId="45" fillId="0" borderId="0" xfId="0" applyFont="1" applyFill="1" applyBorder="1" applyAlignment="1" applyProtection="1">
      <alignment vertical="top" wrapText="1"/>
    </xf>
    <xf numFmtId="171" fontId="14" fillId="0" borderId="12" xfId="0" applyNumberFormat="1" applyFont="1" applyFill="1" applyBorder="1" applyAlignment="1" applyProtection="1">
      <alignment horizontal="center" vertical="center"/>
    </xf>
    <xf numFmtId="4" fontId="14" fillId="0" borderId="0" xfId="0" applyNumberFormat="1" applyFont="1" applyFill="1" applyBorder="1" applyAlignment="1" applyProtection="1">
      <alignment horizontal="center" vertical="center"/>
    </xf>
    <xf numFmtId="2" fontId="12" fillId="0" borderId="0" xfId="0" applyNumberFormat="1" applyFont="1" applyFill="1" applyBorder="1" applyAlignment="1" applyProtection="1">
      <alignment vertical="top" wrapText="1"/>
    </xf>
    <xf numFmtId="168" fontId="11" fillId="0" borderId="0" xfId="0" applyNumberFormat="1" applyFont="1" applyFill="1" applyBorder="1" applyAlignment="1" applyProtection="1">
      <alignment horizontal="center" vertical="center" wrapText="1"/>
      <protection locked="0"/>
    </xf>
    <xf numFmtId="3" fontId="36" fillId="0" borderId="6" xfId="0" applyNumberFormat="1" applyFont="1" applyFill="1" applyBorder="1" applyAlignment="1" applyProtection="1">
      <alignment horizontal="center" vertical="center" wrapText="1"/>
      <protection locked="0"/>
    </xf>
    <xf numFmtId="3" fontId="36" fillId="0" borderId="0" xfId="0" applyNumberFormat="1" applyFont="1" applyFill="1" applyBorder="1" applyAlignment="1" applyProtection="1">
      <alignment horizontal="center" vertical="center" wrapText="1"/>
      <protection locked="0"/>
    </xf>
    <xf numFmtId="3" fontId="36" fillId="0" borderId="8" xfId="0" applyNumberFormat="1" applyFont="1" applyFill="1" applyBorder="1" applyAlignment="1" applyProtection="1">
      <alignment horizontal="center" vertical="center" wrapText="1"/>
      <protection locked="0"/>
    </xf>
    <xf numFmtId="171" fontId="11" fillId="0" borderId="0" xfId="0" applyNumberFormat="1" applyFont="1" applyFill="1" applyBorder="1" applyAlignment="1" applyProtection="1">
      <alignment horizontal="center" vertical="center" wrapText="1"/>
      <protection locked="0"/>
    </xf>
    <xf numFmtId="171" fontId="40" fillId="0" borderId="0"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right" vertical="center"/>
      <protection locked="0"/>
    </xf>
    <xf numFmtId="171" fontId="36" fillId="0" borderId="0" xfId="0" applyNumberFormat="1" applyFont="1" applyFill="1" applyBorder="1" applyAlignment="1" applyProtection="1">
      <alignment horizontal="right" vertical="center"/>
      <protection locked="0"/>
    </xf>
    <xf numFmtId="171" fontId="37" fillId="0" borderId="6" xfId="0" applyNumberFormat="1" applyFont="1" applyFill="1" applyBorder="1" applyAlignment="1" applyProtection="1">
      <alignment horizontal="center" vertical="center" wrapText="1"/>
      <protection locked="0"/>
    </xf>
    <xf numFmtId="171" fontId="37" fillId="0" borderId="0" xfId="0" applyNumberFormat="1" applyFont="1" applyFill="1" applyBorder="1" applyAlignment="1" applyProtection="1">
      <alignment horizontal="center" vertical="center" wrapText="1"/>
      <protection locked="0"/>
    </xf>
    <xf numFmtId="171" fontId="40" fillId="0" borderId="8" xfId="0" applyNumberFormat="1" applyFont="1" applyFill="1" applyBorder="1" applyAlignment="1" applyProtection="1">
      <alignment horizontal="center" vertical="center" wrapText="1"/>
      <protection locked="0"/>
    </xf>
    <xf numFmtId="4" fontId="14" fillId="0" borderId="12" xfId="0" applyNumberFormat="1" applyFont="1" applyFill="1" applyBorder="1" applyAlignment="1" applyProtection="1">
      <alignment horizontal="right" vertical="center"/>
      <protection locked="0"/>
    </xf>
    <xf numFmtId="4" fontId="36" fillId="0" borderId="0" xfId="0" applyNumberFormat="1" applyFont="1" applyFill="1" applyBorder="1" applyAlignment="1" applyProtection="1">
      <alignment horizontal="right" vertical="center"/>
      <protection locked="0"/>
    </xf>
    <xf numFmtId="171" fontId="37" fillId="0" borderId="8"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xf>
    <xf numFmtId="4" fontId="11" fillId="0" borderId="16" xfId="0" applyNumberFormat="1" applyFont="1" applyBorder="1" applyAlignment="1" applyProtection="1">
      <alignment horizontal="center" vertical="center" wrapText="1"/>
    </xf>
    <xf numFmtId="4" fontId="13" fillId="0" borderId="16" xfId="0" applyNumberFormat="1" applyFont="1" applyBorder="1" applyAlignment="1" applyProtection="1">
      <alignment horizontal="center" vertical="center" wrapText="1"/>
    </xf>
    <xf numFmtId="4" fontId="13" fillId="0" borderId="17" xfId="0" applyNumberFormat="1" applyFont="1" applyBorder="1" applyAlignment="1" applyProtection="1">
      <alignment horizontal="center" vertical="center" wrapText="1"/>
    </xf>
    <xf numFmtId="0" fontId="24" fillId="0" borderId="0" xfId="0" applyFont="1" applyFill="1" applyBorder="1" applyAlignment="1" applyProtection="1">
      <alignment horizontal="center" vertical="top"/>
    </xf>
    <xf numFmtId="0" fontId="14" fillId="0" borderId="0" xfId="0" applyFont="1" applyFill="1" applyBorder="1" applyAlignment="1" applyProtection="1">
      <alignment horizontal="center" vertical="top" wrapText="1"/>
    </xf>
    <xf numFmtId="0" fontId="25" fillId="0" borderId="0" xfId="0" applyFont="1" applyFill="1" applyBorder="1" applyAlignment="1" applyProtection="1">
      <alignment horizontal="center" vertical="center" wrapText="1"/>
    </xf>
    <xf numFmtId="4" fontId="14" fillId="0" borderId="0" xfId="0" applyNumberFormat="1" applyFont="1" applyFill="1" applyBorder="1" applyAlignment="1" applyProtection="1">
      <alignment horizontal="center" vertical="center" wrapText="1"/>
    </xf>
    <xf numFmtId="4" fontId="12" fillId="0" borderId="0" xfId="0" applyNumberFormat="1" applyFont="1" applyFill="1" applyBorder="1" applyAlignment="1" applyProtection="1">
      <alignment horizontal="right" vertical="center"/>
    </xf>
    <xf numFmtId="0" fontId="26" fillId="0" borderId="0" xfId="0" applyFont="1" applyFill="1" applyBorder="1" applyProtection="1"/>
    <xf numFmtId="4" fontId="24" fillId="0" borderId="0" xfId="0" applyNumberFormat="1" applyFont="1" applyFill="1" applyBorder="1" applyAlignment="1" applyProtection="1">
      <alignment horizontal="center"/>
    </xf>
    <xf numFmtId="0" fontId="27" fillId="0" borderId="0" xfId="0" applyFont="1" applyFill="1" applyBorder="1" applyAlignment="1" applyProtection="1">
      <alignment horizontal="center" vertical="top"/>
    </xf>
    <xf numFmtId="0" fontId="27" fillId="0" borderId="0" xfId="0" applyFont="1" applyFill="1" applyAlignment="1" applyProtection="1">
      <alignment horizontal="center" wrapText="1"/>
    </xf>
    <xf numFmtId="0" fontId="27" fillId="0" borderId="0" xfId="0" applyFont="1" applyFill="1" applyBorder="1" applyAlignment="1" applyProtection="1">
      <alignment horizontal="left" vertical="top"/>
    </xf>
    <xf numFmtId="0" fontId="14" fillId="0" borderId="0" xfId="0" applyFont="1" applyFill="1" applyBorder="1" applyAlignment="1" applyProtection="1">
      <alignment vertical="center" textRotation="90"/>
    </xf>
    <xf numFmtId="0" fontId="14" fillId="0" borderId="0" xfId="0" applyFont="1" applyFill="1" applyBorder="1" applyAlignment="1" applyProtection="1">
      <alignment horizontal="center" vertical="center" textRotation="90"/>
    </xf>
    <xf numFmtId="3" fontId="28" fillId="0" borderId="0" xfId="0" applyNumberFormat="1" applyFont="1" applyFill="1" applyBorder="1" applyAlignment="1" applyProtection="1">
      <alignment horizontal="right"/>
    </xf>
    <xf numFmtId="4" fontId="27" fillId="0" borderId="0" xfId="0" applyNumberFormat="1" applyFont="1" applyFill="1" applyBorder="1" applyAlignment="1" applyProtection="1">
      <alignment horizontal="right"/>
    </xf>
    <xf numFmtId="0" fontId="28" fillId="0" borderId="0" xfId="0" applyFont="1" applyFill="1" applyProtection="1"/>
    <xf numFmtId="4" fontId="27" fillId="0" borderId="0" xfId="0" applyNumberFormat="1" applyFont="1" applyFill="1" applyBorder="1" applyAlignment="1" applyProtection="1">
      <alignment horizontal="center"/>
    </xf>
    <xf numFmtId="0" fontId="25" fillId="0" borderId="0" xfId="0" applyFont="1" applyFill="1" applyBorder="1" applyAlignment="1" applyProtection="1">
      <alignment horizontal="center" vertical="top"/>
    </xf>
    <xf numFmtId="0" fontId="12" fillId="0" borderId="0" xfId="0" applyFont="1" applyFill="1" applyBorder="1" applyAlignment="1" applyProtection="1">
      <alignment horizontal="justify" vertical="top"/>
    </xf>
    <xf numFmtId="0" fontId="14" fillId="0" borderId="0" xfId="0" applyFont="1" applyFill="1" applyBorder="1" applyAlignment="1" applyProtection="1">
      <alignment horizontal="center"/>
    </xf>
    <xf numFmtId="4" fontId="25" fillId="0" borderId="0" xfId="0" applyNumberFormat="1" applyFont="1" applyFill="1" applyBorder="1" applyAlignment="1" applyProtection="1">
      <alignment horizontal="center"/>
    </xf>
    <xf numFmtId="0" fontId="22" fillId="0" borderId="0" xfId="0" applyFont="1" applyFill="1" applyProtection="1"/>
    <xf numFmtId="0" fontId="14" fillId="0" borderId="0" xfId="0" applyFont="1" applyFill="1" applyBorder="1" applyAlignment="1" applyProtection="1">
      <alignment horizontal="center" vertical="center"/>
    </xf>
    <xf numFmtId="0" fontId="11" fillId="0" borderId="0" xfId="21" applyFont="1" applyFill="1" applyBorder="1" applyAlignment="1" applyProtection="1">
      <alignment vertical="center" wrapText="1"/>
    </xf>
    <xf numFmtId="49" fontId="11" fillId="0" borderId="0"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168" fontId="11" fillId="0" borderId="0" xfId="0" applyNumberFormat="1" applyFont="1" applyFill="1" applyBorder="1" applyAlignment="1" applyProtection="1">
      <alignment horizontal="center" vertical="center" wrapText="1"/>
    </xf>
    <xf numFmtId="169" fontId="11" fillId="0" borderId="0" xfId="0" applyNumberFormat="1" applyFont="1" applyFill="1" applyBorder="1" applyAlignment="1" applyProtection="1">
      <alignment horizontal="right" vertical="center" wrapText="1"/>
    </xf>
    <xf numFmtId="0" fontId="14" fillId="0" borderId="0" xfId="0" applyFont="1" applyFill="1" applyAlignment="1" applyProtection="1">
      <alignment vertical="center"/>
    </xf>
    <xf numFmtId="167" fontId="13" fillId="0" borderId="5" xfId="0" applyNumberFormat="1" applyFont="1" applyFill="1" applyBorder="1" applyAlignment="1" applyProtection="1">
      <alignment horizontal="center" vertical="center"/>
    </xf>
    <xf numFmtId="0" fontId="14" fillId="0" borderId="6" xfId="0" applyFont="1" applyFill="1" applyBorder="1" applyAlignment="1" applyProtection="1">
      <alignment horizontal="left" wrapText="1"/>
    </xf>
    <xf numFmtId="0" fontId="36" fillId="0" borderId="6" xfId="0" applyFont="1" applyFill="1" applyBorder="1" applyAlignment="1" applyProtection="1">
      <alignment vertical="center" textRotation="90"/>
    </xf>
    <xf numFmtId="0" fontId="36" fillId="0" borderId="6" xfId="0" applyFont="1" applyFill="1" applyBorder="1" applyAlignment="1" applyProtection="1">
      <alignment horizontal="center" vertical="center"/>
    </xf>
    <xf numFmtId="3" fontId="36" fillId="0" borderId="7" xfId="0" applyNumberFormat="1" applyFont="1" applyFill="1" applyBorder="1" applyAlignment="1" applyProtection="1">
      <alignment horizontal="center" vertical="center" wrapText="1"/>
    </xf>
    <xf numFmtId="0" fontId="36" fillId="0" borderId="0" xfId="0" applyFont="1" applyFill="1" applyAlignment="1" applyProtection="1">
      <alignment vertical="center"/>
    </xf>
    <xf numFmtId="167" fontId="37"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left" wrapText="1"/>
    </xf>
    <xf numFmtId="0" fontId="36" fillId="0" borderId="0" xfId="0" applyFont="1" applyFill="1" applyBorder="1" applyAlignment="1" applyProtection="1">
      <alignment vertical="center" textRotation="90"/>
    </xf>
    <xf numFmtId="0" fontId="36" fillId="0" borderId="0" xfId="0" applyFont="1" applyFill="1" applyBorder="1" applyAlignment="1" applyProtection="1">
      <alignment horizontal="center" vertical="center"/>
    </xf>
    <xf numFmtId="3" fontId="36" fillId="0" borderId="0" xfId="0" applyNumberFormat="1" applyFont="1" applyFill="1" applyBorder="1" applyAlignment="1" applyProtection="1">
      <alignment horizontal="center" vertical="center" wrapText="1"/>
    </xf>
    <xf numFmtId="0" fontId="13" fillId="0" borderId="8" xfId="0" applyFont="1" applyBorder="1" applyAlignment="1" applyProtection="1">
      <alignment horizontal="left" vertical="center" wrapText="1"/>
    </xf>
    <xf numFmtId="0" fontId="36" fillId="0" borderId="8" xfId="0" applyFont="1" applyFill="1" applyBorder="1" applyAlignment="1" applyProtection="1">
      <alignment vertical="center" textRotation="90"/>
    </xf>
    <xf numFmtId="0" fontId="36" fillId="0" borderId="8" xfId="0" applyFont="1" applyFill="1" applyBorder="1" applyAlignment="1" applyProtection="1">
      <alignment horizontal="center" vertical="center"/>
    </xf>
    <xf numFmtId="3" fontId="36" fillId="0" borderId="9"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justify" vertical="top" wrapText="1"/>
    </xf>
    <xf numFmtId="0" fontId="11" fillId="0" borderId="0" xfId="21" applyFont="1" applyFill="1" applyBorder="1" applyAlignment="1" applyProtection="1">
      <alignment vertical="top" wrapText="1"/>
    </xf>
    <xf numFmtId="49" fontId="28" fillId="0" borderId="0" xfId="0" applyNumberFormat="1" applyFont="1" applyFill="1" applyBorder="1" applyAlignment="1" applyProtection="1">
      <alignment horizontal="left" vertical="center"/>
    </xf>
    <xf numFmtId="4" fontId="11" fillId="0" borderId="18" xfId="0" applyNumberFormat="1" applyFont="1" applyFill="1" applyBorder="1" applyProtection="1"/>
    <xf numFmtId="0" fontId="40" fillId="0" borderId="0" xfId="21" applyFont="1" applyFill="1" applyBorder="1" applyAlignment="1" applyProtection="1">
      <alignment vertical="center" wrapText="1"/>
    </xf>
    <xf numFmtId="49" fontId="40" fillId="0" borderId="0" xfId="0" applyNumberFormat="1"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171" fontId="40" fillId="0" borderId="0" xfId="0" applyNumberFormat="1" applyFont="1" applyFill="1" applyBorder="1" applyAlignment="1" applyProtection="1">
      <alignment horizontal="right" vertical="center" wrapText="1"/>
    </xf>
    <xf numFmtId="167" fontId="14" fillId="0" borderId="10" xfId="0" applyNumberFormat="1" applyFont="1" applyFill="1" applyBorder="1" applyAlignment="1" applyProtection="1">
      <alignment horizontal="left" vertical="center"/>
    </xf>
    <xf numFmtId="0" fontId="12" fillId="0" borderId="0" xfId="0" applyFont="1" applyFill="1" applyBorder="1" applyAlignment="1" applyProtection="1">
      <alignment horizontal="center"/>
    </xf>
    <xf numFmtId="3" fontId="14" fillId="0" borderId="11" xfId="0" applyNumberFormat="1" applyFont="1" applyFill="1" applyBorder="1" applyAlignment="1" applyProtection="1">
      <alignment horizontal="left" vertical="top" wrapText="1"/>
    </xf>
    <xf numFmtId="3" fontId="12" fillId="0" borderId="12" xfId="0" applyNumberFormat="1" applyFont="1" applyFill="1" applyBorder="1" applyAlignment="1" applyProtection="1">
      <alignment horizontal="right"/>
    </xf>
    <xf numFmtId="4" fontId="14" fillId="3" borderId="12" xfId="0" applyNumberFormat="1" applyFont="1" applyFill="1" applyBorder="1" applyAlignment="1" applyProtection="1">
      <alignment horizontal="right"/>
    </xf>
    <xf numFmtId="167" fontId="37" fillId="0" borderId="0" xfId="0" applyNumberFormat="1" applyFont="1" applyFill="1" applyBorder="1" applyAlignment="1" applyProtection="1">
      <alignment horizontal="center"/>
    </xf>
    <xf numFmtId="0" fontId="41" fillId="0" borderId="0" xfId="0" applyFont="1" applyFill="1" applyBorder="1" applyAlignment="1" applyProtection="1">
      <alignment horizontal="center"/>
    </xf>
    <xf numFmtId="3" fontId="36" fillId="0" borderId="0" xfId="0" applyNumberFormat="1" applyFont="1" applyFill="1" applyBorder="1" applyAlignment="1" applyProtection="1">
      <alignment horizontal="left"/>
    </xf>
    <xf numFmtId="3" fontId="41" fillId="0" borderId="0" xfId="0" applyNumberFormat="1" applyFont="1" applyFill="1" applyBorder="1" applyAlignment="1" applyProtection="1">
      <alignment horizontal="right"/>
    </xf>
    <xf numFmtId="171" fontId="36" fillId="0" borderId="0" xfId="0" applyNumberFormat="1" applyFont="1" applyFill="1" applyBorder="1" applyAlignment="1" applyProtection="1">
      <alignment horizontal="right"/>
    </xf>
    <xf numFmtId="0" fontId="14" fillId="0" borderId="6" xfId="0" applyFont="1" applyFill="1" applyBorder="1" applyAlignment="1" applyProtection="1">
      <alignment horizontal="left" vertical="center" wrapText="1"/>
    </xf>
    <xf numFmtId="0" fontId="37" fillId="0" borderId="6" xfId="0" applyFont="1" applyFill="1" applyBorder="1" applyAlignment="1" applyProtection="1">
      <alignment vertical="center" textRotation="90"/>
    </xf>
    <xf numFmtId="0" fontId="37" fillId="0" borderId="6" xfId="0" applyFont="1" applyFill="1" applyBorder="1" applyAlignment="1" applyProtection="1">
      <alignment horizontal="center" vertical="center"/>
    </xf>
    <xf numFmtId="171" fontId="37" fillId="0" borderId="7" xfId="0" applyNumberFormat="1" applyFont="1" applyFill="1" applyBorder="1" applyAlignment="1" applyProtection="1">
      <alignment horizontal="center" vertical="center" wrapText="1"/>
    </xf>
    <xf numFmtId="0" fontId="36" fillId="0" borderId="0" xfId="0" applyFont="1" applyFill="1" applyBorder="1" applyAlignment="1" applyProtection="1">
      <alignment horizontal="left" wrapText="1"/>
    </xf>
    <xf numFmtId="0" fontId="37" fillId="0" borderId="0" xfId="0" applyFont="1" applyFill="1" applyBorder="1" applyAlignment="1" applyProtection="1">
      <alignment vertical="center" textRotation="90"/>
    </xf>
    <xf numFmtId="0" fontId="37" fillId="0" borderId="0" xfId="0" applyFont="1" applyFill="1" applyBorder="1" applyAlignment="1" applyProtection="1">
      <alignment horizontal="center" vertical="center"/>
    </xf>
    <xf numFmtId="171" fontId="37" fillId="0" borderId="0" xfId="0" applyNumberFormat="1" applyFont="1" applyFill="1" applyBorder="1" applyAlignment="1" applyProtection="1">
      <alignment horizontal="center" vertical="center" wrapText="1"/>
    </xf>
    <xf numFmtId="0" fontId="13" fillId="0" borderId="8" xfId="0" applyFont="1" applyFill="1" applyBorder="1" applyAlignment="1" applyProtection="1">
      <alignment horizontal="center" vertical="top"/>
    </xf>
    <xf numFmtId="166" fontId="13" fillId="0" borderId="8" xfId="0" applyNumberFormat="1" applyFont="1" applyBorder="1" applyAlignment="1" applyProtection="1">
      <alignment vertical="top" wrapText="1"/>
    </xf>
    <xf numFmtId="0" fontId="41" fillId="0" borderId="8" xfId="0" applyFont="1" applyFill="1" applyBorder="1" applyAlignment="1" applyProtection="1">
      <alignment vertical="center"/>
    </xf>
    <xf numFmtId="0" fontId="37" fillId="0" borderId="8" xfId="0" applyFont="1" applyFill="1" applyBorder="1" applyAlignment="1" applyProtection="1">
      <alignment horizontal="center" vertical="center"/>
    </xf>
    <xf numFmtId="171" fontId="40" fillId="0" borderId="9" xfId="0" applyNumberFormat="1" applyFont="1" applyFill="1" applyBorder="1" applyAlignment="1" applyProtection="1">
      <alignment horizontal="right" vertical="center" wrapText="1"/>
    </xf>
    <xf numFmtId="166" fontId="11" fillId="0" borderId="0" xfId="0" applyNumberFormat="1" applyFont="1" applyFill="1" applyAlignment="1" applyProtection="1">
      <alignment vertical="top" wrapText="1"/>
    </xf>
    <xf numFmtId="0" fontId="41" fillId="0" borderId="0" xfId="0" applyFont="1" applyFill="1" applyBorder="1" applyAlignment="1" applyProtection="1">
      <alignment vertical="center"/>
    </xf>
    <xf numFmtId="166" fontId="13" fillId="0" borderId="0" xfId="0" applyNumberFormat="1" applyFont="1" applyAlignment="1" applyProtection="1">
      <alignment vertical="center" wrapText="1"/>
    </xf>
    <xf numFmtId="49" fontId="12" fillId="0" borderId="0" xfId="0" applyNumberFormat="1" applyFont="1" applyFill="1" applyBorder="1" applyAlignment="1" applyProtection="1">
      <alignment horizontal="left" vertical="center"/>
    </xf>
    <xf numFmtId="0" fontId="13" fillId="0" borderId="0" xfId="0" applyNumberFormat="1" applyFont="1" applyAlignment="1" applyProtection="1">
      <alignment vertical="center" wrapText="1"/>
    </xf>
    <xf numFmtId="0" fontId="12" fillId="0" borderId="0" xfId="0" applyFont="1" applyFill="1" applyBorder="1" applyAlignment="1" applyProtection="1">
      <alignment vertical="center"/>
    </xf>
    <xf numFmtId="0" fontId="43" fillId="0" borderId="0" xfId="25" applyNumberFormat="1" applyFont="1" applyAlignment="1" applyProtection="1">
      <alignment vertical="top" wrapText="1"/>
    </xf>
    <xf numFmtId="0" fontId="36" fillId="0" borderId="0" xfId="0" applyFont="1" applyFill="1" applyBorder="1" applyAlignment="1" applyProtection="1">
      <alignment vertical="center"/>
    </xf>
    <xf numFmtId="0" fontId="13" fillId="0" borderId="8" xfId="0" applyFont="1" applyFill="1" applyBorder="1" applyAlignment="1" applyProtection="1">
      <alignment horizontal="center" vertical="center"/>
    </xf>
    <xf numFmtId="0" fontId="13" fillId="0" borderId="8" xfId="0" applyNumberFormat="1" applyFont="1" applyBorder="1" applyAlignment="1" applyProtection="1">
      <alignment horizontal="left" vertical="center" wrapText="1"/>
    </xf>
    <xf numFmtId="0" fontId="36" fillId="0" borderId="8" xfId="0" applyFont="1" applyFill="1" applyBorder="1" applyAlignment="1" applyProtection="1">
      <alignment vertical="center"/>
    </xf>
    <xf numFmtId="0" fontId="40" fillId="0" borderId="8" xfId="0" applyFont="1" applyFill="1" applyBorder="1" applyAlignment="1" applyProtection="1">
      <alignment horizontal="center" vertical="center"/>
    </xf>
    <xf numFmtId="166" fontId="11" fillId="0" borderId="0" xfId="0" applyNumberFormat="1" applyFont="1" applyAlignment="1" applyProtection="1">
      <alignment vertical="center" wrapText="1"/>
    </xf>
    <xf numFmtId="0" fontId="40" fillId="0" borderId="0" xfId="25" applyNumberFormat="1" applyFont="1" applyAlignment="1" applyProtection="1">
      <alignment vertical="top" wrapText="1"/>
    </xf>
    <xf numFmtId="0" fontId="14" fillId="0" borderId="8" xfId="0" applyFont="1" applyFill="1" applyBorder="1" applyAlignment="1" applyProtection="1">
      <alignment horizontal="center" vertical="center"/>
    </xf>
    <xf numFmtId="49" fontId="41" fillId="0" borderId="8" xfId="0" applyNumberFormat="1" applyFont="1" applyFill="1" applyBorder="1" applyAlignment="1" applyProtection="1">
      <alignment horizontal="left" vertical="center"/>
    </xf>
    <xf numFmtId="166" fontId="11" fillId="0" borderId="0" xfId="0" applyNumberFormat="1" applyFont="1" applyAlignment="1" applyProtection="1">
      <alignment wrapText="1"/>
    </xf>
    <xf numFmtId="0" fontId="13" fillId="0" borderId="0" xfId="0" applyFont="1" applyAlignment="1" applyProtection="1">
      <alignment vertical="center" wrapText="1"/>
    </xf>
    <xf numFmtId="0" fontId="37" fillId="0" borderId="0" xfId="0" applyFont="1" applyFill="1" applyBorder="1" applyAlignment="1" applyProtection="1">
      <alignment horizontal="center" vertical="top"/>
    </xf>
    <xf numFmtId="0" fontId="40" fillId="0" borderId="0" xfId="0" applyFont="1" applyFill="1" applyBorder="1" applyAlignment="1" applyProtection="1">
      <alignment vertical="center"/>
    </xf>
    <xf numFmtId="0" fontId="37" fillId="0" borderId="8" xfId="0" applyFont="1" applyFill="1" applyBorder="1" applyAlignment="1" applyProtection="1">
      <alignment horizontal="left" vertical="center"/>
    </xf>
    <xf numFmtId="0" fontId="40" fillId="0" borderId="8" xfId="0" applyFont="1" applyFill="1" applyBorder="1" applyAlignment="1" applyProtection="1">
      <alignment vertical="center"/>
    </xf>
    <xf numFmtId="0" fontId="11" fillId="0" borderId="0" xfId="0" applyFont="1" applyAlignment="1" applyProtection="1">
      <alignment vertical="top" wrapText="1"/>
    </xf>
    <xf numFmtId="0" fontId="40" fillId="0" borderId="0" xfId="0" applyFont="1" applyAlignment="1" applyProtection="1">
      <alignment vertical="top" wrapText="1"/>
    </xf>
    <xf numFmtId="0" fontId="13" fillId="0" borderId="8" xfId="0" applyFont="1" applyFill="1" applyBorder="1" applyAlignment="1" applyProtection="1">
      <alignment vertical="center"/>
    </xf>
    <xf numFmtId="0" fontId="13" fillId="0" borderId="8" xfId="25" applyFont="1" applyBorder="1" applyAlignment="1" applyProtection="1">
      <alignment vertical="center" wrapText="1"/>
    </xf>
    <xf numFmtId="0" fontId="13" fillId="0" borderId="0" xfId="0" applyFont="1" applyAlignment="1" applyProtection="1">
      <alignment horizontal="left" vertical="top" wrapText="1"/>
    </xf>
    <xf numFmtId="0" fontId="13" fillId="0" borderId="8" xfId="0" applyFont="1" applyBorder="1" applyAlignment="1" applyProtection="1">
      <alignment vertical="top" wrapText="1"/>
    </xf>
    <xf numFmtId="0" fontId="13" fillId="0" borderId="0" xfId="0" applyFont="1" applyAlignment="1" applyProtection="1">
      <alignment horizontal="left" vertical="center" wrapText="1"/>
    </xf>
    <xf numFmtId="0" fontId="43" fillId="0" borderId="0" xfId="0" applyFont="1" applyAlignment="1" applyProtection="1">
      <alignment vertical="top" wrapText="1"/>
    </xf>
    <xf numFmtId="167" fontId="13" fillId="0" borderId="1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3" fontId="14" fillId="0" borderId="11" xfId="0" applyNumberFormat="1" applyFont="1" applyFill="1" applyBorder="1" applyAlignment="1" applyProtection="1">
      <alignment horizontal="left" vertical="center"/>
    </xf>
    <xf numFmtId="2" fontId="12" fillId="0" borderId="0" xfId="0" applyNumberFormat="1" applyFont="1" applyFill="1" applyBorder="1" applyAlignment="1" applyProtection="1">
      <alignment horizontal="left" vertical="center"/>
    </xf>
    <xf numFmtId="2" fontId="14" fillId="0" borderId="0" xfId="0" applyNumberFormat="1" applyFont="1" applyFill="1" applyAlignment="1" applyProtection="1">
      <alignment vertical="center"/>
    </xf>
    <xf numFmtId="0" fontId="40" fillId="0" borderId="0" xfId="0" applyFont="1" applyFill="1" applyBorder="1" applyAlignment="1" applyProtection="1">
      <alignment horizontal="center"/>
    </xf>
    <xf numFmtId="0" fontId="41" fillId="0" borderId="0" xfId="38" applyFont="1" applyFill="1" applyBorder="1" applyAlignment="1" applyProtection="1">
      <alignment vertical="top" wrapText="1"/>
    </xf>
    <xf numFmtId="3" fontId="36" fillId="0" borderId="0" xfId="0" applyNumberFormat="1" applyFont="1" applyFill="1" applyBorder="1" applyAlignment="1" applyProtection="1">
      <alignment horizontal="right"/>
    </xf>
    <xf numFmtId="0" fontId="41" fillId="0" borderId="0" xfId="0" applyFont="1" applyFill="1" applyBorder="1" applyProtection="1"/>
    <xf numFmtId="0" fontId="37" fillId="0" borderId="8" xfId="0" applyFont="1" applyFill="1" applyBorder="1" applyAlignment="1" applyProtection="1">
      <alignment vertical="center"/>
    </xf>
    <xf numFmtId="171" fontId="37" fillId="0" borderId="9" xfId="0" applyNumberFormat="1" applyFont="1" applyFill="1" applyBorder="1" applyAlignment="1" applyProtection="1">
      <alignment horizontal="center" vertical="center" wrapText="1"/>
    </xf>
    <xf numFmtId="166" fontId="13" fillId="0" borderId="0" xfId="0" applyNumberFormat="1" applyFont="1" applyAlignment="1" applyProtection="1">
      <alignment vertical="top" wrapText="1"/>
    </xf>
    <xf numFmtId="0" fontId="28" fillId="0" borderId="0" xfId="0" applyFont="1" applyFill="1" applyBorder="1" applyAlignment="1" applyProtection="1">
      <alignment vertical="center"/>
    </xf>
    <xf numFmtId="166" fontId="13" fillId="0" borderId="8" xfId="0" applyNumberFormat="1" applyFont="1" applyBorder="1" applyAlignment="1" applyProtection="1">
      <alignment vertical="center" wrapText="1"/>
    </xf>
    <xf numFmtId="0" fontId="28" fillId="0" borderId="0" xfId="0" applyFont="1" applyFill="1" applyBorder="1" applyAlignment="1" applyProtection="1">
      <alignment horizontal="center" vertical="center"/>
    </xf>
    <xf numFmtId="166" fontId="11" fillId="0" borderId="0" xfId="0" applyNumberFormat="1" applyFont="1" applyFill="1" applyBorder="1" applyAlignment="1" applyProtection="1">
      <alignment horizontal="left" vertical="center" wrapText="1"/>
    </xf>
    <xf numFmtId="171" fontId="11" fillId="0" borderId="0" xfId="0" applyNumberFormat="1" applyFont="1" applyFill="1" applyBorder="1" applyAlignment="1" applyProtection="1">
      <alignment horizontal="right" vertical="center" wrapText="1"/>
    </xf>
    <xf numFmtId="166" fontId="14" fillId="0" borderId="0" xfId="0" applyNumberFormat="1" applyFont="1" applyFill="1" applyAlignment="1" applyProtection="1">
      <alignment vertical="center" wrapText="1"/>
    </xf>
    <xf numFmtId="166" fontId="11" fillId="0" borderId="0" xfId="0" applyNumberFormat="1" applyFont="1" applyFill="1" applyBorder="1" applyAlignment="1" applyProtection="1">
      <alignment horizontal="left" vertical="top" wrapText="1"/>
    </xf>
    <xf numFmtId="0" fontId="40" fillId="0" borderId="13" xfId="0" applyFont="1" applyFill="1" applyBorder="1" applyAlignment="1" applyProtection="1">
      <alignment horizontal="center" vertical="top"/>
    </xf>
    <xf numFmtId="0" fontId="41" fillId="0" borderId="13" xfId="0" applyFont="1" applyFill="1" applyBorder="1" applyAlignment="1" applyProtection="1">
      <alignment horizontal="center" vertical="top"/>
    </xf>
    <xf numFmtId="3" fontId="41" fillId="0" borderId="13" xfId="0" applyNumberFormat="1" applyFont="1" applyFill="1" applyBorder="1" applyProtection="1"/>
    <xf numFmtId="167" fontId="40" fillId="0" borderId="0" xfId="0" applyNumberFormat="1" applyFont="1" applyFill="1" applyBorder="1" applyAlignment="1" applyProtection="1">
      <alignment horizontal="center"/>
    </xf>
    <xf numFmtId="4" fontId="36" fillId="0" borderId="0" xfId="0" applyNumberFormat="1" applyFont="1" applyFill="1" applyBorder="1" applyAlignment="1" applyProtection="1">
      <alignment horizontal="right"/>
    </xf>
    <xf numFmtId="0" fontId="41" fillId="0" borderId="0" xfId="0" applyFont="1" applyFill="1" applyAlignment="1" applyProtection="1"/>
    <xf numFmtId="167" fontId="13" fillId="0" borderId="0" xfId="0" applyNumberFormat="1" applyFont="1" applyFill="1" applyBorder="1" applyAlignment="1" applyProtection="1">
      <alignment horizontal="center"/>
    </xf>
    <xf numFmtId="167" fontId="36" fillId="0" borderId="0" xfId="0" applyNumberFormat="1" applyFont="1" applyFill="1" applyBorder="1" applyAlignment="1" applyProtection="1">
      <alignment horizontal="center" vertical="top"/>
    </xf>
    <xf numFmtId="3" fontId="14" fillId="0" borderId="0" xfId="0" applyNumberFormat="1" applyFont="1" applyFill="1" applyBorder="1" applyAlignment="1" applyProtection="1">
      <alignment horizontal="left" vertical="top"/>
    </xf>
    <xf numFmtId="0" fontId="12" fillId="0" borderId="0" xfId="0" applyFont="1" applyFill="1" applyBorder="1" applyAlignment="1" applyProtection="1"/>
    <xf numFmtId="3" fontId="12" fillId="0" borderId="0" xfId="0" applyNumberFormat="1" applyFont="1" applyFill="1" applyBorder="1" applyAlignment="1" applyProtection="1">
      <alignment horizontal="right"/>
    </xf>
    <xf numFmtId="3" fontId="14" fillId="0" borderId="0" xfId="0" applyNumberFormat="1" applyFont="1" applyFill="1" applyBorder="1" applyAlignment="1" applyProtection="1">
      <alignment horizontal="left" vertical="top" wrapText="1"/>
    </xf>
    <xf numFmtId="3" fontId="14" fillId="0" borderId="0" xfId="0" applyNumberFormat="1" applyFont="1" applyFill="1" applyBorder="1" applyAlignment="1" applyProtection="1">
      <alignment horizontal="left"/>
    </xf>
    <xf numFmtId="2" fontId="14" fillId="0" borderId="0" xfId="0" applyNumberFormat="1" applyFont="1" applyFill="1" applyAlignment="1" applyProtection="1"/>
    <xf numFmtId="167" fontId="11" fillId="0" borderId="0" xfId="0" applyNumberFormat="1" applyFont="1" applyFill="1" applyBorder="1" applyAlignment="1" applyProtection="1">
      <alignment horizontal="center"/>
    </xf>
    <xf numFmtId="171" fontId="14" fillId="0" borderId="0" xfId="0" applyNumberFormat="1" applyFont="1" applyFill="1" applyBorder="1" applyAlignment="1" applyProtection="1">
      <alignment horizontal="right"/>
    </xf>
    <xf numFmtId="2" fontId="12" fillId="0" borderId="0" xfId="0" applyNumberFormat="1" applyFont="1" applyFill="1" applyAlignment="1" applyProtection="1"/>
    <xf numFmtId="0" fontId="11" fillId="0" borderId="5" xfId="0" applyFont="1" applyFill="1" applyBorder="1" applyAlignment="1" applyProtection="1">
      <alignment horizontal="center" vertical="top"/>
    </xf>
    <xf numFmtId="0" fontId="14" fillId="0" borderId="6" xfId="0" applyFont="1" applyFill="1" applyBorder="1" applyAlignment="1" applyProtection="1">
      <alignment horizontal="left" vertical="center"/>
    </xf>
    <xf numFmtId="0" fontId="12" fillId="0" borderId="6" xfId="0" applyFont="1" applyFill="1" applyBorder="1" applyAlignment="1" applyProtection="1">
      <alignment horizontal="center" vertical="top"/>
    </xf>
    <xf numFmtId="0" fontId="14" fillId="0" borderId="6" xfId="0" applyFont="1" applyFill="1" applyBorder="1" applyAlignment="1" applyProtection="1">
      <alignment horizontal="center" vertical="center"/>
    </xf>
    <xf numFmtId="2" fontId="14" fillId="0" borderId="0" xfId="0" applyNumberFormat="1" applyFont="1" applyFill="1" applyProtection="1"/>
    <xf numFmtId="0" fontId="11" fillId="0" borderId="14" xfId="0" applyFont="1" applyFill="1" applyBorder="1" applyAlignment="1" applyProtection="1">
      <alignment horizontal="center" vertical="top"/>
    </xf>
    <xf numFmtId="0" fontId="14" fillId="0" borderId="14" xfId="0" applyFont="1" applyFill="1" applyBorder="1" applyAlignment="1" applyProtection="1">
      <alignment horizontal="center" vertical="center"/>
    </xf>
    <xf numFmtId="0" fontId="12" fillId="0" borderId="14" xfId="0" applyFont="1" applyFill="1" applyBorder="1" applyAlignment="1" applyProtection="1">
      <alignment horizontal="center" vertical="top"/>
    </xf>
    <xf numFmtId="0" fontId="12" fillId="0" borderId="14" xfId="0" applyFont="1" applyFill="1" applyBorder="1" applyAlignment="1" applyProtection="1">
      <alignment vertical="top"/>
    </xf>
    <xf numFmtId="3" fontId="12" fillId="0" borderId="14" xfId="0" applyNumberFormat="1" applyFont="1" applyFill="1" applyBorder="1" applyAlignment="1" applyProtection="1">
      <alignment horizontal="right" vertical="top"/>
    </xf>
    <xf numFmtId="0" fontId="12" fillId="0" borderId="14" xfId="0" applyFont="1" applyFill="1" applyBorder="1" applyAlignment="1" applyProtection="1">
      <alignment horizontal="right" vertical="top"/>
    </xf>
    <xf numFmtId="168" fontId="14" fillId="0" borderId="0" xfId="0" applyNumberFormat="1" applyFont="1" applyFill="1" applyBorder="1" applyAlignment="1" applyProtection="1">
      <alignment horizontal="right" vertical="top"/>
    </xf>
    <xf numFmtId="0" fontId="12" fillId="0" borderId="0" xfId="0" applyFont="1" applyFill="1" applyProtection="1"/>
    <xf numFmtId="4" fontId="12" fillId="0" borderId="0" xfId="0" applyNumberFormat="1" applyFont="1" applyFill="1" applyBorder="1" applyProtection="1"/>
    <xf numFmtId="171" fontId="13" fillId="0" borderId="6" xfId="0" applyNumberFormat="1" applyFont="1" applyFill="1" applyBorder="1" applyAlignment="1" applyProtection="1">
      <alignment horizontal="center" vertical="center" wrapText="1"/>
      <protection locked="0"/>
    </xf>
    <xf numFmtId="171" fontId="13" fillId="0" borderId="0" xfId="0" applyNumberFormat="1" applyFont="1" applyFill="1" applyBorder="1" applyAlignment="1" applyProtection="1">
      <alignment horizontal="center" vertical="center" wrapText="1"/>
      <protection locked="0"/>
    </xf>
    <xf numFmtId="171" fontId="13" fillId="0" borderId="8" xfId="0" applyNumberFormat="1" applyFont="1" applyFill="1" applyBorder="1" applyAlignment="1" applyProtection="1">
      <alignment horizontal="center" vertical="center" wrapText="1"/>
      <protection locked="0"/>
    </xf>
    <xf numFmtId="165" fontId="11" fillId="0" borderId="0" xfId="0" applyNumberFormat="1" applyFont="1" applyFill="1" applyBorder="1" applyAlignment="1" applyProtection="1">
      <alignment horizontal="center" vertical="center" wrapText="1"/>
      <protection locked="0"/>
    </xf>
    <xf numFmtId="171" fontId="11" fillId="0" borderId="8" xfId="0" applyNumberFormat="1" applyFont="1" applyFill="1" applyBorder="1" applyAlignment="1" applyProtection="1">
      <alignment horizontal="center" vertical="center" wrapText="1"/>
      <protection locked="0"/>
    </xf>
    <xf numFmtId="171" fontId="12" fillId="0" borderId="0"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xf>
    <xf numFmtId="0" fontId="14" fillId="0" borderId="0" xfId="0" applyFont="1" applyFill="1" applyBorder="1" applyAlignment="1" applyProtection="1">
      <alignment vertical="top" wrapText="1"/>
    </xf>
    <xf numFmtId="0" fontId="21" fillId="0" borderId="3" xfId="19" applyFont="1" applyBorder="1" applyAlignment="1" applyProtection="1">
      <alignment horizontal="center" vertical="top"/>
    </xf>
    <xf numFmtId="0" fontId="22" fillId="0" borderId="0" xfId="19" applyFont="1" applyProtection="1"/>
    <xf numFmtId="0" fontId="11" fillId="0" borderId="0" xfId="0" applyFont="1" applyFill="1" applyAlignment="1" applyProtection="1">
      <alignment vertical="center"/>
    </xf>
    <xf numFmtId="2" fontId="28" fillId="0" borderId="0" xfId="0" applyNumberFormat="1" applyFont="1" applyFill="1" applyProtection="1"/>
    <xf numFmtId="0" fontId="14" fillId="0" borderId="0" xfId="0" applyFont="1" applyFill="1" applyBorder="1" applyAlignment="1" applyProtection="1">
      <alignment horizontal="justify" vertical="top" wrapText="1"/>
    </xf>
    <xf numFmtId="167" fontId="13" fillId="0" borderId="5" xfId="0" applyNumberFormat="1" applyFont="1" applyFill="1" applyBorder="1" applyAlignment="1" applyProtection="1">
      <alignment horizontal="center"/>
    </xf>
    <xf numFmtId="0" fontId="13" fillId="0" borderId="6" xfId="0" applyFont="1" applyFill="1" applyBorder="1" applyAlignment="1" applyProtection="1">
      <alignment vertical="center" textRotation="90"/>
    </xf>
    <xf numFmtId="0" fontId="13" fillId="0" borderId="6" xfId="0" applyFont="1" applyFill="1" applyBorder="1" applyAlignment="1" applyProtection="1">
      <alignment horizontal="center" vertical="center"/>
    </xf>
    <xf numFmtId="171" fontId="13" fillId="0" borderId="7" xfId="0" applyNumberFormat="1" applyFont="1" applyFill="1" applyBorder="1" applyAlignment="1" applyProtection="1">
      <alignment horizontal="center" vertical="center" wrapText="1"/>
    </xf>
    <xf numFmtId="171" fontId="14" fillId="0" borderId="0" xfId="0" applyNumberFormat="1" applyFont="1" applyFill="1" applyAlignment="1" applyProtection="1">
      <alignment vertical="center"/>
    </xf>
    <xf numFmtId="0" fontId="13" fillId="0" borderId="0" xfId="0" applyFont="1" applyFill="1" applyBorder="1" applyAlignment="1" applyProtection="1">
      <alignment horizontal="center" vertical="top"/>
    </xf>
    <xf numFmtId="166" fontId="13" fillId="0" borderId="0" xfId="0" applyNumberFormat="1" applyFont="1" applyBorder="1" applyAlignment="1" applyProtection="1">
      <alignment vertical="top" wrapText="1"/>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171" fontId="13" fillId="0" borderId="0"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vertical="top" wrapText="1"/>
    </xf>
    <xf numFmtId="171" fontId="13" fillId="0" borderId="8" xfId="0" applyNumberFormat="1" applyFont="1" applyFill="1" applyBorder="1" applyAlignment="1" applyProtection="1">
      <alignment horizontal="center" vertical="center" wrapText="1"/>
    </xf>
    <xf numFmtId="0" fontId="11" fillId="0" borderId="0" xfId="0" applyNumberFormat="1" applyFont="1" applyFill="1" applyAlignment="1" applyProtection="1">
      <alignment vertical="top" wrapText="1"/>
    </xf>
    <xf numFmtId="0" fontId="11" fillId="0" borderId="0" xfId="0" applyFont="1" applyFill="1" applyBorder="1" applyAlignment="1" applyProtection="1">
      <alignment vertical="center"/>
    </xf>
    <xf numFmtId="165" fontId="11" fillId="0" borderId="0" xfId="0" applyNumberFormat="1" applyFont="1" applyFill="1" applyBorder="1" applyAlignment="1" applyProtection="1">
      <alignment horizontal="center" vertical="center" wrapText="1"/>
    </xf>
    <xf numFmtId="166" fontId="11" fillId="0" borderId="0" xfId="0" applyNumberFormat="1" applyFont="1" applyAlignment="1" applyProtection="1">
      <alignment vertical="top" wrapText="1"/>
    </xf>
    <xf numFmtId="0" fontId="11" fillId="0" borderId="8" xfId="0" applyFont="1" applyFill="1" applyBorder="1" applyAlignment="1" applyProtection="1">
      <alignment vertical="center"/>
    </xf>
    <xf numFmtId="171" fontId="11" fillId="0" borderId="9" xfId="0" applyNumberFormat="1" applyFont="1" applyFill="1" applyBorder="1" applyAlignment="1" applyProtection="1">
      <alignment horizontal="right" vertical="center" wrapText="1"/>
    </xf>
    <xf numFmtId="0" fontId="13" fillId="0" borderId="8" xfId="0" applyNumberFormat="1" applyFont="1" applyBorder="1" applyAlignment="1" applyProtection="1">
      <alignment vertical="top" wrapText="1"/>
    </xf>
    <xf numFmtId="0" fontId="11" fillId="0" borderId="8" xfId="0" applyFont="1" applyFill="1" applyBorder="1" applyAlignment="1" applyProtection="1">
      <alignment horizontal="center" vertical="center"/>
    </xf>
    <xf numFmtId="0" fontId="11" fillId="0" borderId="0" xfId="0" applyNumberFormat="1" applyFont="1" applyAlignment="1" applyProtection="1">
      <alignment vertical="top" wrapText="1"/>
    </xf>
    <xf numFmtId="0" fontId="28" fillId="0" borderId="0" xfId="25" applyNumberFormat="1" applyFont="1" applyAlignment="1" applyProtection="1">
      <alignment vertical="top" wrapText="1"/>
    </xf>
    <xf numFmtId="0" fontId="13" fillId="0" borderId="8" xfId="0" applyNumberFormat="1" applyFont="1" applyBorder="1" applyAlignment="1" applyProtection="1">
      <alignment horizontal="left" vertical="top" wrapText="1"/>
    </xf>
    <xf numFmtId="0" fontId="11" fillId="0" borderId="0" xfId="25" applyNumberFormat="1" applyFont="1" applyAlignment="1" applyProtection="1">
      <alignment vertical="top" wrapText="1"/>
    </xf>
    <xf numFmtId="49" fontId="11" fillId="0" borderId="8" xfId="0" applyNumberFormat="1" applyFont="1" applyFill="1" applyBorder="1" applyAlignment="1" applyProtection="1">
      <alignment horizontal="left" vertical="center"/>
    </xf>
    <xf numFmtId="0" fontId="13" fillId="0" borderId="8" xfId="25" applyNumberFormat="1" applyFont="1" applyBorder="1" applyAlignment="1" applyProtection="1">
      <alignment vertical="top" wrapText="1"/>
    </xf>
    <xf numFmtId="0" fontId="13" fillId="0" borderId="8" xfId="25" applyFont="1" applyBorder="1" applyAlignment="1" applyProtection="1">
      <alignment vertical="top" wrapText="1"/>
    </xf>
    <xf numFmtId="0" fontId="14" fillId="0" borderId="19" xfId="0" applyFont="1" applyFill="1" applyBorder="1" applyAlignment="1" applyProtection="1">
      <alignment vertical="center"/>
    </xf>
    <xf numFmtId="0" fontId="12" fillId="0" borderId="0" xfId="0" applyFont="1" applyFill="1" applyAlignment="1" applyProtection="1">
      <alignment vertical="center"/>
    </xf>
    <xf numFmtId="171" fontId="11" fillId="0" borderId="8" xfId="0" applyNumberFormat="1" applyFont="1" applyFill="1" applyBorder="1" applyAlignment="1" applyProtection="1">
      <alignment horizontal="right" vertical="center" wrapText="1"/>
    </xf>
    <xf numFmtId="0" fontId="28" fillId="0" borderId="0" xfId="0" applyFont="1" applyAlignment="1" applyProtection="1">
      <alignment vertical="top" wrapText="1"/>
    </xf>
    <xf numFmtId="166" fontId="11" fillId="0" borderId="0" xfId="25" applyNumberFormat="1" applyFont="1" applyAlignment="1" applyProtection="1">
      <alignment vertical="top" wrapText="1"/>
    </xf>
    <xf numFmtId="0" fontId="11" fillId="0" borderId="0" xfId="25" applyFont="1" applyAlignment="1" applyProtection="1">
      <alignment vertical="top" wrapText="1"/>
    </xf>
    <xf numFmtId="0" fontId="11" fillId="0" borderId="0" xfId="0" applyFont="1" applyFill="1" applyAlignment="1" applyProtection="1">
      <alignment vertical="top" wrapText="1"/>
    </xf>
    <xf numFmtId="0" fontId="13" fillId="0" borderId="8" xfId="26" applyNumberFormat="1" applyFont="1" applyFill="1" applyBorder="1" applyAlignment="1" applyProtection="1">
      <alignment vertical="top" wrapText="1"/>
    </xf>
    <xf numFmtId="0" fontId="11" fillId="0" borderId="0" xfId="26" applyFont="1" applyFill="1" applyAlignment="1" applyProtection="1">
      <alignment vertical="top" wrapText="1"/>
    </xf>
    <xf numFmtId="0" fontId="13" fillId="0" borderId="0" xfId="0" applyFont="1" applyFill="1" applyAlignment="1" applyProtection="1">
      <alignment vertical="center"/>
    </xf>
    <xf numFmtId="0" fontId="13" fillId="0" borderId="8" xfId="0" applyFont="1" applyFill="1" applyBorder="1" applyAlignment="1" applyProtection="1">
      <alignment vertical="top" wrapText="1"/>
    </xf>
    <xf numFmtId="0" fontId="13" fillId="0" borderId="8" xfId="0" quotePrefix="1" applyFont="1" applyBorder="1" applyAlignment="1" applyProtection="1">
      <alignment vertical="top" wrapText="1"/>
    </xf>
    <xf numFmtId="0" fontId="11" fillId="0" borderId="8" xfId="0" applyFont="1" applyBorder="1" applyAlignment="1" applyProtection="1">
      <alignment horizontal="center"/>
    </xf>
    <xf numFmtId="0" fontId="11" fillId="0" borderId="0" xfId="0" applyFont="1" applyAlignment="1" applyProtection="1">
      <alignment horizontal="center"/>
    </xf>
    <xf numFmtId="0" fontId="11" fillId="0" borderId="0" xfId="25" applyFont="1" applyAlignment="1" applyProtection="1">
      <alignment horizontal="center"/>
    </xf>
    <xf numFmtId="171" fontId="44" fillId="0" borderId="0" xfId="25" applyNumberFormat="1" applyFont="1" applyAlignment="1" applyProtection="1">
      <alignment vertical="top" wrapText="1"/>
    </xf>
    <xf numFmtId="0" fontId="28" fillId="0" borderId="0" xfId="25" applyFont="1" applyAlignment="1" applyProtection="1">
      <alignment horizontal="center"/>
    </xf>
    <xf numFmtId="0" fontId="11" fillId="0" borderId="0" xfId="0" applyFont="1" applyFill="1" applyBorder="1" applyAlignment="1" applyProtection="1">
      <alignment vertical="center" wrapText="1"/>
    </xf>
    <xf numFmtId="168" fontId="11" fillId="0" borderId="0" xfId="0" applyNumberFormat="1" applyFont="1" applyFill="1" applyBorder="1" applyAlignment="1" applyProtection="1">
      <alignment horizontal="right" vertical="center" wrapText="1"/>
    </xf>
    <xf numFmtId="168" fontId="14" fillId="0" borderId="0" xfId="0" applyNumberFormat="1" applyFont="1" applyFill="1" applyAlignment="1" applyProtection="1">
      <alignment vertical="center"/>
    </xf>
    <xf numFmtId="167" fontId="13" fillId="0" borderId="10" xfId="0" applyNumberFormat="1" applyFont="1" applyFill="1" applyBorder="1" applyAlignment="1" applyProtection="1">
      <alignment horizontal="center"/>
    </xf>
    <xf numFmtId="0" fontId="12" fillId="0" borderId="0" xfId="0" applyFont="1" applyFill="1" applyBorder="1" applyAlignment="1" applyProtection="1">
      <alignment horizontal="left" vertical="center"/>
    </xf>
    <xf numFmtId="0" fontId="11" fillId="0" borderId="0" xfId="0" applyFont="1" applyFill="1" applyBorder="1" applyAlignment="1" applyProtection="1">
      <alignment horizontal="center"/>
    </xf>
    <xf numFmtId="0" fontId="12" fillId="0" borderId="0" xfId="0" applyFont="1" applyFill="1" applyBorder="1" applyProtection="1"/>
    <xf numFmtId="4" fontId="14" fillId="0" borderId="0" xfId="0" applyNumberFormat="1" applyFont="1" applyFill="1" applyBorder="1" applyAlignment="1" applyProtection="1">
      <alignment horizontal="right"/>
    </xf>
    <xf numFmtId="0" fontId="12" fillId="0" borderId="0" xfId="0" applyFont="1" applyFill="1" applyAlignment="1" applyProtection="1"/>
    <xf numFmtId="0" fontId="11" fillId="0" borderId="0"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4" fontId="14" fillId="0" borderId="0" xfId="0" applyNumberFormat="1" applyFont="1" applyFill="1" applyBorder="1" applyAlignment="1" applyProtection="1">
      <alignment horizontal="right" vertical="top"/>
    </xf>
    <xf numFmtId="4" fontId="11" fillId="0" borderId="0" xfId="38" applyNumberFormat="1" applyFont="1" applyBorder="1" applyAlignment="1" applyProtection="1">
      <alignment vertical="center" wrapText="1"/>
    </xf>
    <xf numFmtId="4" fontId="11" fillId="0" borderId="0" xfId="38" applyNumberFormat="1" applyFont="1" applyBorder="1" applyAlignment="1" applyProtection="1">
      <alignment vertical="center"/>
    </xf>
    <xf numFmtId="4" fontId="11" fillId="0" borderId="0" xfId="38" applyNumberFormat="1" applyFont="1" applyBorder="1" applyAlignment="1" applyProtection="1"/>
    <xf numFmtId="0" fontId="12" fillId="0" borderId="0" xfId="0" applyFont="1" applyFill="1" applyBorder="1" applyAlignment="1" applyProtection="1">
      <alignment vertical="top"/>
    </xf>
    <xf numFmtId="4" fontId="12" fillId="0" borderId="0" xfId="0" applyNumberFormat="1" applyFont="1" applyFill="1" applyBorder="1" applyAlignment="1" applyProtection="1">
      <alignment horizontal="right"/>
    </xf>
    <xf numFmtId="3" fontId="12" fillId="0" borderId="0" xfId="0" applyNumberFormat="1" applyFont="1" applyFill="1" applyBorder="1" applyProtection="1"/>
    <xf numFmtId="0" fontId="11" fillId="0" borderId="0" xfId="0" applyFont="1" applyFill="1" applyProtection="1"/>
    <xf numFmtId="3" fontId="12" fillId="0" borderId="0" xfId="0" applyNumberFormat="1" applyFont="1" applyFill="1" applyBorder="1" applyAlignment="1" applyProtection="1">
      <alignment horizontal="right" vertical="top"/>
    </xf>
    <xf numFmtId="0" fontId="12" fillId="0" borderId="0" xfId="0" applyFont="1" applyFill="1" applyBorder="1" applyAlignment="1" applyProtection="1">
      <alignment horizontal="right" vertical="top"/>
    </xf>
    <xf numFmtId="0" fontId="14" fillId="0" borderId="0" xfId="0" applyFont="1" applyFill="1" applyBorder="1" applyAlignment="1" applyProtection="1">
      <alignment horizontal="left" vertical="top"/>
    </xf>
    <xf numFmtId="0" fontId="22" fillId="0" borderId="0" xfId="0" applyFont="1" applyFill="1" applyBorder="1" applyAlignment="1" applyProtection="1">
      <alignment horizontal="center"/>
    </xf>
    <xf numFmtId="0" fontId="14" fillId="0" borderId="0" xfId="0" applyFont="1" applyBorder="1" applyAlignment="1" applyProtection="1">
      <alignment horizontal="left" vertical="top" wrapText="1"/>
    </xf>
    <xf numFmtId="0" fontId="14" fillId="0" borderId="0"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4" fontId="14" fillId="0" borderId="0" xfId="0" applyNumberFormat="1" applyFont="1" applyFill="1" applyBorder="1" applyProtection="1"/>
    <xf numFmtId="2" fontId="12" fillId="0" borderId="0" xfId="0" applyNumberFormat="1" applyFont="1" applyFill="1" applyProtection="1"/>
    <xf numFmtId="170" fontId="14" fillId="0" borderId="0" xfId="0" applyNumberFormat="1" applyFont="1" applyFill="1" applyBorder="1" applyProtection="1"/>
    <xf numFmtId="0" fontId="45" fillId="0" borderId="0" xfId="0" applyFont="1" applyFill="1" applyAlignment="1" applyProtection="1"/>
    <xf numFmtId="167" fontId="13" fillId="0" borderId="0" xfId="0" applyNumberFormat="1" applyFont="1" applyFill="1" applyBorder="1" applyAlignment="1" applyProtection="1">
      <alignment horizontal="center" vertical="center"/>
    </xf>
    <xf numFmtId="171" fontId="46" fillId="0" borderId="0" xfId="0" applyNumberFormat="1" applyFont="1" applyFill="1" applyAlignment="1" applyProtection="1">
      <alignment horizontal="center" vertical="center"/>
    </xf>
    <xf numFmtId="0" fontId="45" fillId="0" borderId="0" xfId="0" applyFont="1" applyFill="1" applyProtection="1"/>
    <xf numFmtId="0" fontId="12" fillId="0" borderId="0" xfId="0" applyFont="1" applyProtection="1"/>
    <xf numFmtId="171" fontId="45" fillId="0" borderId="0" xfId="0" applyNumberFormat="1" applyFont="1" applyFill="1" applyAlignment="1" applyProtection="1">
      <alignment horizontal="center" vertical="center"/>
    </xf>
    <xf numFmtId="0" fontId="14" fillId="0" borderId="6" xfId="0" applyFont="1" applyFill="1" applyBorder="1" applyAlignment="1" applyProtection="1">
      <alignment vertical="center" wrapText="1"/>
    </xf>
    <xf numFmtId="171" fontId="14" fillId="4" borderId="7" xfId="0" applyNumberFormat="1" applyFont="1" applyFill="1" applyBorder="1" applyAlignment="1" applyProtection="1">
      <alignment horizontal="center" vertical="center"/>
    </xf>
    <xf numFmtId="0" fontId="47" fillId="0" borderId="0" xfId="0" applyFont="1" applyFill="1" applyBorder="1" applyAlignment="1" applyProtection="1">
      <alignment horizontal="center" vertical="top"/>
    </xf>
    <xf numFmtId="0" fontId="45" fillId="0" borderId="0" xfId="0" applyFont="1" applyFill="1" applyBorder="1" applyAlignment="1" applyProtection="1">
      <alignment vertical="top"/>
    </xf>
    <xf numFmtId="0" fontId="45" fillId="0" borderId="0" xfId="0" applyFont="1" applyFill="1" applyBorder="1" applyAlignment="1" applyProtection="1"/>
    <xf numFmtId="2" fontId="45" fillId="0" borderId="0" xfId="0" applyNumberFormat="1" applyFont="1" applyFill="1" applyBorder="1" applyAlignment="1" applyProtection="1">
      <alignment horizontal="right"/>
    </xf>
    <xf numFmtId="3" fontId="45" fillId="0" borderId="0" xfId="0" applyNumberFormat="1" applyFont="1" applyFill="1" applyBorder="1" applyAlignment="1" applyProtection="1">
      <alignment horizontal="right"/>
    </xf>
    <xf numFmtId="3" fontId="45" fillId="0" borderId="0" xfId="0" applyNumberFormat="1" applyFont="1" applyFill="1" applyBorder="1" applyProtection="1"/>
    <xf numFmtId="2" fontId="14" fillId="0" borderId="0" xfId="0" applyNumberFormat="1" applyFont="1" applyFill="1" applyBorder="1" applyAlignment="1" applyProtection="1">
      <alignment horizontal="left"/>
    </xf>
    <xf numFmtId="4" fontId="14" fillId="0" borderId="0" xfId="0" applyNumberFormat="1" applyFont="1" applyFill="1" applyProtection="1"/>
    <xf numFmtId="0" fontId="11" fillId="0" borderId="0" xfId="0" applyFont="1" applyFill="1" applyBorder="1" applyAlignment="1" applyProtection="1">
      <alignment vertical="top"/>
    </xf>
    <xf numFmtId="0" fontId="11" fillId="0" borderId="0" xfId="0" applyFont="1" applyProtection="1"/>
    <xf numFmtId="0" fontId="11" fillId="0" borderId="0" xfId="34" applyFont="1" applyAlignment="1">
      <alignment horizontal="left" vertical="top" wrapText="1"/>
    </xf>
    <xf numFmtId="0" fontId="13" fillId="0" borderId="0" xfId="34" applyFont="1" applyAlignment="1">
      <alignment horizontal="left" vertical="top" wrapText="1"/>
    </xf>
    <xf numFmtId="0" fontId="16" fillId="0" borderId="0" xfId="34" applyFont="1" applyAlignment="1">
      <alignment horizontal="center"/>
    </xf>
    <xf numFmtId="0" fontId="19" fillId="0" borderId="0" xfId="34" applyFont="1" applyAlignment="1">
      <alignment horizontal="center"/>
    </xf>
    <xf numFmtId="0" fontId="13" fillId="0" borderId="0" xfId="34" applyFont="1" applyAlignment="1">
      <alignment horizontal="center" vertical="top" wrapText="1"/>
    </xf>
    <xf numFmtId="0" fontId="13" fillId="0" borderId="0" xfId="34" applyFont="1" applyAlignment="1">
      <alignment horizontal="center" vertical="top"/>
    </xf>
    <xf numFmtId="0" fontId="14" fillId="0" borderId="13"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166" fontId="11" fillId="0" borderId="20" xfId="0" applyNumberFormat="1" applyFont="1" applyFill="1" applyBorder="1" applyAlignment="1" applyProtection="1">
      <alignment horizontal="left" vertical="top" wrapText="1"/>
    </xf>
    <xf numFmtId="166" fontId="11" fillId="0" borderId="0" xfId="0" applyNumberFormat="1" applyFont="1" applyFill="1" applyAlignment="1" applyProtection="1">
      <alignment horizontal="left" vertical="top" wrapText="1"/>
    </xf>
    <xf numFmtId="166" fontId="11" fillId="0" borderId="20" xfId="0" applyNumberFormat="1" applyFont="1" applyFill="1" applyBorder="1" applyAlignment="1" applyProtection="1">
      <alignment horizontal="left" vertical="center" wrapText="1"/>
    </xf>
    <xf numFmtId="166" fontId="11" fillId="0" borderId="0" xfId="0" applyNumberFormat="1" applyFont="1" applyFill="1" applyBorder="1" applyAlignment="1" applyProtection="1">
      <alignment horizontal="left" vertical="center" wrapText="1"/>
    </xf>
    <xf numFmtId="166" fontId="11" fillId="0" borderId="0" xfId="0" applyNumberFormat="1" applyFont="1" applyFill="1" applyBorder="1" applyAlignment="1" applyProtection="1">
      <alignment horizontal="left" vertical="top" wrapText="1"/>
    </xf>
    <xf numFmtId="0" fontId="12" fillId="0" borderId="21" xfId="0" applyFont="1" applyFill="1" applyBorder="1" applyAlignment="1">
      <alignment horizontal="right" wrapText="1"/>
    </xf>
    <xf numFmtId="0" fontId="12" fillId="0" borderId="22" xfId="0" applyFont="1" applyFill="1" applyBorder="1" applyAlignment="1">
      <alignment horizontal="right" wrapText="1"/>
    </xf>
    <xf numFmtId="0" fontId="12" fillId="0" borderId="23" xfId="0" applyFont="1" applyFill="1" applyBorder="1" applyAlignment="1">
      <alignment horizontal="right" wrapText="1"/>
    </xf>
    <xf numFmtId="0" fontId="12"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2" fontId="14" fillId="0" borderId="24" xfId="0" applyNumberFormat="1" applyFont="1" applyFill="1" applyBorder="1" applyAlignment="1" applyProtection="1">
      <alignment horizontal="center" vertical="center" wrapText="1"/>
    </xf>
    <xf numFmtId="2" fontId="14" fillId="0" borderId="13" xfId="0" applyNumberFormat="1" applyFont="1" applyFill="1" applyBorder="1" applyAlignment="1" applyProtection="1">
      <alignment horizontal="center" vertical="center" wrapText="1"/>
    </xf>
    <xf numFmtId="2" fontId="14" fillId="0" borderId="25" xfId="0" applyNumberFormat="1" applyFont="1" applyFill="1" applyBorder="1" applyAlignment="1" applyProtection="1">
      <alignment horizontal="center" vertical="center" wrapText="1"/>
    </xf>
    <xf numFmtId="4" fontId="11" fillId="0" borderId="26"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3" fontId="13" fillId="0" borderId="20" xfId="0"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center" vertical="center"/>
    </xf>
    <xf numFmtId="4" fontId="14" fillId="0" borderId="20" xfId="0" applyNumberFormat="1" applyFont="1" applyFill="1" applyBorder="1" applyAlignment="1" applyProtection="1">
      <alignment horizontal="center" vertical="center"/>
    </xf>
    <xf numFmtId="4" fontId="14" fillId="0" borderId="0" xfId="0" applyNumberFormat="1" applyFont="1" applyFill="1" applyBorder="1" applyAlignment="1" applyProtection="1">
      <alignment horizontal="center" vertical="center"/>
    </xf>
    <xf numFmtId="2" fontId="12" fillId="0" borderId="19" xfId="0" applyNumberFormat="1" applyFont="1" applyFill="1" applyBorder="1" applyAlignment="1" applyProtection="1">
      <alignment horizontal="center" vertical="center"/>
    </xf>
    <xf numFmtId="2" fontId="14" fillId="0" borderId="13" xfId="0" applyNumberFormat="1" applyFont="1" applyFill="1" applyBorder="1" applyAlignment="1" applyProtection="1">
      <alignment horizontal="center" vertical="top" wrapText="1"/>
    </xf>
    <xf numFmtId="2" fontId="14" fillId="0" borderId="27" xfId="0" applyNumberFormat="1" applyFont="1" applyFill="1" applyBorder="1" applyAlignment="1" applyProtection="1">
      <alignment horizontal="center" vertical="top" wrapText="1"/>
    </xf>
    <xf numFmtId="0" fontId="27" fillId="0" borderId="0" xfId="0" applyFont="1" applyFill="1" applyBorder="1" applyAlignment="1" applyProtection="1">
      <alignment horizontal="left" vertical="top" wrapText="1"/>
    </xf>
    <xf numFmtId="0" fontId="12" fillId="0" borderId="22" xfId="0" applyFont="1" applyFill="1" applyBorder="1" applyAlignment="1" applyProtection="1">
      <alignment horizontal="right" wrapText="1"/>
    </xf>
    <xf numFmtId="0" fontId="12" fillId="0" borderId="23" xfId="0" applyFont="1" applyFill="1" applyBorder="1" applyAlignment="1" applyProtection="1">
      <alignment horizontal="right" wrapText="1"/>
    </xf>
    <xf numFmtId="4" fontId="11" fillId="0" borderId="26" xfId="0" applyNumberFormat="1" applyFont="1" applyFill="1" applyBorder="1" applyAlignment="1" applyProtection="1">
      <alignment horizontal="center" vertical="center" wrapText="1"/>
    </xf>
    <xf numFmtId="4" fontId="11"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cellXfs>
  <cellStyles count="40">
    <cellStyle name="Comma 10" xfId="1"/>
    <cellStyle name="Comma 2" xfId="2"/>
    <cellStyle name="Comma 3" xfId="3"/>
    <cellStyle name="Comma 4" xfId="4"/>
    <cellStyle name="Comma 5" xfId="5"/>
    <cellStyle name="Comma 6" xfId="6"/>
    <cellStyle name="Comma 7" xfId="7"/>
    <cellStyle name="Comma 8" xfId="8"/>
    <cellStyle name="Comma 9" xfId="9"/>
    <cellStyle name="Excel Built-in Normal" xfId="10"/>
    <cellStyle name="Excel_BuiltIn_Heading 2" xfId="11"/>
    <cellStyle name="Normal" xfId="0" builtinId="0"/>
    <cellStyle name="Normal 10" xfId="12"/>
    <cellStyle name="Normal 11" xfId="13"/>
    <cellStyle name="Normal 12" xfId="14"/>
    <cellStyle name="Normal 13" xfId="15"/>
    <cellStyle name="Normal 14" xfId="16"/>
    <cellStyle name="Normal 15" xfId="17"/>
    <cellStyle name="Normal 16" xfId="18"/>
    <cellStyle name="Normal 2" xfId="19"/>
    <cellStyle name="Normal 2 2" xfId="20"/>
    <cellStyle name="Normal 2 2 2" xfId="21"/>
    <cellStyle name="Normal 2 3" xfId="22"/>
    <cellStyle name="Normal 2 3 2" xfId="23"/>
    <cellStyle name="Normal 2 4" xfId="24"/>
    <cellStyle name="Normal 3" xfId="25"/>
    <cellStyle name="Normal 3 2" xfId="26"/>
    <cellStyle name="Normal 3 3" xfId="27"/>
    <cellStyle name="Normal 4" xfId="28"/>
    <cellStyle name="Normal 4 2" xfId="29"/>
    <cellStyle name="Normal 4 3" xfId="30"/>
    <cellStyle name="Normal 5" xfId="31"/>
    <cellStyle name="Normal 5 2" xfId="32"/>
    <cellStyle name="Normal 6" xfId="33"/>
    <cellStyle name="Normal 6 2" xfId="34"/>
    <cellStyle name="Normal 7" xfId="35"/>
    <cellStyle name="Normal 8" xfId="36"/>
    <cellStyle name="Normal 9" xfId="37"/>
    <cellStyle name="Normal_SPORT.REKR.P. CENTAR-Arhitektura" xfId="38"/>
    <cellStyle name="Obično_Specifikacija celika"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38100</xdr:rowOff>
    </xdr:from>
    <xdr:to>
      <xdr:col>2</xdr:col>
      <xdr:colOff>200025</xdr:colOff>
      <xdr:row>1</xdr:row>
      <xdr:rowOff>342900</xdr:rowOff>
    </xdr:to>
    <xdr:pic>
      <xdr:nvPicPr>
        <xdr:cNvPr id="4216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00025"/>
          <a:ext cx="13049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3</xdr:col>
      <xdr:colOff>923925</xdr:colOff>
      <xdr:row>0</xdr:row>
      <xdr:rowOff>361950</xdr:rowOff>
    </xdr:to>
    <xdr:pic>
      <xdr:nvPicPr>
        <xdr:cNvPr id="4033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1066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3</xdr:col>
      <xdr:colOff>923925</xdr:colOff>
      <xdr:row>0</xdr:row>
      <xdr:rowOff>361950</xdr:rowOff>
    </xdr:to>
    <xdr:pic>
      <xdr:nvPicPr>
        <xdr:cNvPr id="4307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1028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2:I18"/>
  <sheetViews>
    <sheetView view="pageBreakPreview" zoomScaleNormal="100" zoomScaleSheetLayoutView="100" workbookViewId="0">
      <selection activeCell="C16" sqref="C16:G16"/>
    </sheetView>
  </sheetViews>
  <sheetFormatPr defaultColWidth="10.83203125" defaultRowHeight="12.75"/>
  <cols>
    <col min="1" max="6" width="10.83203125" style="1" customWidth="1"/>
    <col min="7" max="7" width="32.83203125" style="1" customWidth="1"/>
    <col min="8" max="8" width="75.5" style="1" hidden="1" customWidth="1"/>
    <col min="9" max="9" width="39" style="1" customWidth="1"/>
    <col min="10" max="16384" width="10.83203125" style="1"/>
  </cols>
  <sheetData>
    <row r="2" spans="2:9" ht="30" customHeight="1">
      <c r="D2" s="360" t="s">
        <v>163</v>
      </c>
      <c r="E2" s="360"/>
      <c r="F2" s="360"/>
      <c r="G2" s="360"/>
      <c r="H2" s="2"/>
      <c r="I2" s="3"/>
    </row>
    <row r="7" spans="2:9" ht="32.25" customHeight="1">
      <c r="B7" s="4" t="s">
        <v>162</v>
      </c>
      <c r="C7" s="4"/>
      <c r="D7" s="361" t="s">
        <v>161</v>
      </c>
      <c r="E7" s="361"/>
      <c r="F7" s="361"/>
      <c r="G7" s="361"/>
      <c r="H7" s="5" t="s">
        <v>160</v>
      </c>
      <c r="I7" s="6"/>
    </row>
    <row r="9" spans="2:9" ht="40.9" customHeight="1">
      <c r="B9" s="4" t="s">
        <v>159</v>
      </c>
      <c r="D9" s="361" t="s">
        <v>158</v>
      </c>
      <c r="E9" s="361"/>
      <c r="F9" s="361"/>
      <c r="G9" s="361"/>
      <c r="H9" s="5" t="s">
        <v>157</v>
      </c>
      <c r="I9" s="7"/>
    </row>
    <row r="14" spans="2:9" ht="18.75">
      <c r="C14" s="8"/>
    </row>
    <row r="16" spans="2:9" ht="27.75">
      <c r="C16" s="362" t="s">
        <v>196</v>
      </c>
      <c r="D16" s="363"/>
      <c r="E16" s="363"/>
      <c r="F16" s="363"/>
      <c r="G16" s="363"/>
      <c r="H16" s="9" t="s">
        <v>156</v>
      </c>
    </row>
    <row r="18" spans="3:8" ht="44.25" customHeight="1">
      <c r="C18" s="364" t="s">
        <v>155</v>
      </c>
      <c r="D18" s="365"/>
      <c r="E18" s="365"/>
      <c r="F18" s="365"/>
      <c r="G18" s="365"/>
      <c r="H18" s="10" t="s">
        <v>154</v>
      </c>
    </row>
  </sheetData>
  <mergeCells count="5">
    <mergeCell ref="D2:G2"/>
    <mergeCell ref="D7:G7"/>
    <mergeCell ref="D9:G9"/>
    <mergeCell ref="C16:G16"/>
    <mergeCell ref="C18:G18"/>
  </mergeCells>
  <pageMargins left="0.74791666666666667" right="0.35416666666666669" top="0.78680555555555554" bottom="0.39305555555555555" header="0.51180555555555551" footer="0.5118055555555555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view="pageBreakPreview" zoomScaleNormal="100" zoomScaleSheetLayoutView="100" workbookViewId="0">
      <pane ySplit="5" topLeftCell="A6" activePane="bottomLeft" state="frozen"/>
      <selection pane="bottomLeft" activeCell="H17" sqref="H17"/>
    </sheetView>
  </sheetViews>
  <sheetFormatPr defaultColWidth="8.83203125" defaultRowHeight="15"/>
  <cols>
    <col min="1" max="1" width="7.33203125" style="62" customWidth="1"/>
    <col min="2" max="2" width="47.83203125" style="63" hidden="1" customWidth="1"/>
    <col min="3" max="3" width="4.33203125" style="63" hidden="1" customWidth="1"/>
    <col min="4" max="4" width="42.83203125" style="68" customWidth="1"/>
    <col min="5" max="5" width="6" style="32" customWidth="1"/>
    <col min="6" max="6" width="10.6640625" style="60" customWidth="1"/>
    <col min="7" max="7" width="18.6640625" style="52" customWidth="1"/>
    <col min="8" max="8" width="22.5" style="70" customWidth="1"/>
    <col min="9" max="9" width="16.6640625" style="61" customWidth="1"/>
    <col min="10" max="10" width="13.83203125" style="59" customWidth="1"/>
    <col min="11" max="16384" width="8.83203125" style="59"/>
  </cols>
  <sheetData>
    <row r="1" spans="1:12" s="12" customFormat="1" ht="34.5" customHeight="1" thickBot="1">
      <c r="A1" s="11"/>
      <c r="B1" s="373" t="s">
        <v>164</v>
      </c>
      <c r="C1" s="374"/>
      <c r="D1" s="374"/>
      <c r="E1" s="374"/>
      <c r="F1" s="375"/>
      <c r="G1" s="381" t="s">
        <v>165</v>
      </c>
      <c r="H1" s="382"/>
      <c r="I1" s="382"/>
      <c r="J1" s="382"/>
    </row>
    <row r="2" spans="1:12" s="15" customFormat="1" ht="33.75" customHeight="1" thickTop="1" thickBot="1">
      <c r="A2" s="13"/>
      <c r="B2" s="378" t="s">
        <v>135</v>
      </c>
      <c r="C2" s="379"/>
      <c r="D2" s="379"/>
      <c r="E2" s="379"/>
      <c r="F2" s="379"/>
      <c r="G2" s="379"/>
      <c r="H2" s="380"/>
      <c r="I2" s="14"/>
    </row>
    <row r="3" spans="1:12" s="17" customFormat="1" ht="51.75" customHeight="1" thickTop="1" thickBot="1">
      <c r="A3" s="16" t="s">
        <v>97</v>
      </c>
      <c r="B3" s="98" t="s">
        <v>98</v>
      </c>
      <c r="C3" s="98"/>
      <c r="D3" s="98" t="s">
        <v>99</v>
      </c>
      <c r="E3" s="98" t="s">
        <v>100</v>
      </c>
      <c r="F3" s="98" t="s">
        <v>101</v>
      </c>
      <c r="G3" s="99" t="s">
        <v>213</v>
      </c>
      <c r="H3" s="99" t="s">
        <v>214</v>
      </c>
      <c r="I3" s="100" t="s">
        <v>215</v>
      </c>
      <c r="J3" s="101" t="s">
        <v>216</v>
      </c>
    </row>
    <row r="4" spans="1:12" s="18" customFormat="1" ht="15.75" hidden="1" thickTop="1">
      <c r="A4" s="102"/>
      <c r="B4" s="102"/>
      <c r="C4" s="102"/>
      <c r="D4" s="103"/>
      <c r="E4" s="104"/>
      <c r="F4" s="105"/>
      <c r="G4" s="106"/>
      <c r="H4" s="82"/>
      <c r="I4" s="107"/>
      <c r="J4" s="108"/>
    </row>
    <row r="5" spans="1:12" s="18" customFormat="1" hidden="1" thickTop="1">
      <c r="A5" s="102"/>
      <c r="B5" s="102"/>
      <c r="C5" s="102"/>
      <c r="D5" s="103"/>
      <c r="E5" s="104"/>
      <c r="F5" s="105"/>
      <c r="G5" s="56"/>
      <c r="H5" s="82"/>
      <c r="I5" s="107"/>
      <c r="J5" s="108"/>
    </row>
    <row r="6" spans="1:12" s="18" customFormat="1" thickTop="1">
      <c r="A6" s="102"/>
      <c r="B6" s="102"/>
      <c r="C6" s="102"/>
      <c r="D6" s="103"/>
      <c r="E6" s="104"/>
      <c r="F6" s="105"/>
      <c r="G6" s="56"/>
      <c r="H6" s="82"/>
      <c r="I6" s="107"/>
      <c r="J6" s="108"/>
    </row>
    <row r="7" spans="1:12" s="19" customFormat="1" ht="15.75">
      <c r="A7" s="109"/>
      <c r="B7" s="110" t="s">
        <v>96</v>
      </c>
      <c r="C7" s="109"/>
      <c r="D7" s="111" t="s">
        <v>166</v>
      </c>
      <c r="E7" s="112"/>
      <c r="F7" s="113"/>
      <c r="G7" s="114"/>
      <c r="H7" s="115"/>
      <c r="I7" s="116"/>
      <c r="J7" s="117"/>
      <c r="L7" s="20"/>
    </row>
    <row r="8" spans="1:12" s="19" customFormat="1" ht="15.75">
      <c r="A8" s="109"/>
      <c r="B8" s="110"/>
      <c r="C8" s="109"/>
      <c r="D8" s="111"/>
      <c r="E8" s="112"/>
      <c r="F8" s="113"/>
      <c r="G8" s="114"/>
      <c r="H8" s="115"/>
      <c r="I8" s="116"/>
      <c r="J8" s="117"/>
      <c r="L8" s="20"/>
    </row>
    <row r="9" spans="1:12" s="21" customFormat="1" ht="30.75" customHeight="1">
      <c r="A9" s="118"/>
      <c r="B9" s="119" t="s">
        <v>197</v>
      </c>
      <c r="C9" s="120"/>
      <c r="D9" s="376" t="s">
        <v>198</v>
      </c>
      <c r="E9" s="376"/>
      <c r="F9" s="376"/>
      <c r="G9" s="376"/>
      <c r="H9" s="376"/>
      <c r="I9" s="121"/>
      <c r="J9" s="122"/>
    </row>
    <row r="10" spans="1:12" s="21" customFormat="1" ht="21.75" customHeight="1">
      <c r="A10" s="118"/>
      <c r="B10" s="119"/>
      <c r="C10" s="120"/>
      <c r="D10" s="377" t="s">
        <v>2</v>
      </c>
      <c r="E10" s="377"/>
      <c r="F10" s="377"/>
      <c r="G10" s="377"/>
      <c r="H10" s="377"/>
      <c r="I10" s="121"/>
      <c r="J10" s="122"/>
    </row>
    <row r="11" spans="1:12" s="21" customFormat="1" ht="81.75" customHeight="1">
      <c r="A11" s="118"/>
      <c r="B11" s="119"/>
      <c r="C11" s="120"/>
      <c r="D11" s="377" t="s">
        <v>153</v>
      </c>
      <c r="E11" s="377"/>
      <c r="F11" s="377"/>
      <c r="G11" s="377"/>
      <c r="H11" s="377"/>
      <c r="I11" s="121"/>
      <c r="J11" s="122"/>
    </row>
    <row r="12" spans="1:12" s="23" customFormat="1" ht="16.5" customHeight="1" thickBot="1">
      <c r="A12" s="22"/>
      <c r="B12" s="123"/>
      <c r="C12" s="123"/>
      <c r="D12" s="124"/>
      <c r="E12" s="125"/>
      <c r="F12" s="126"/>
      <c r="G12" s="127"/>
      <c r="H12" s="128"/>
      <c r="I12" s="129"/>
      <c r="J12" s="129"/>
    </row>
    <row r="13" spans="1:12" s="25" customFormat="1" ht="32.25" customHeight="1" thickBot="1">
      <c r="A13" s="130">
        <v>100</v>
      </c>
      <c r="B13" s="24"/>
      <c r="C13" s="24"/>
      <c r="D13" s="131" t="s">
        <v>102</v>
      </c>
      <c r="E13" s="132"/>
      <c r="F13" s="133"/>
      <c r="G13" s="85"/>
      <c r="H13" s="134"/>
      <c r="I13" s="135"/>
      <c r="J13" s="135"/>
    </row>
    <row r="14" spans="1:12" s="25" customFormat="1" ht="17.25" customHeight="1">
      <c r="A14" s="136"/>
      <c r="B14" s="26"/>
      <c r="C14" s="26"/>
      <c r="D14" s="137"/>
      <c r="E14" s="138"/>
      <c r="F14" s="139"/>
      <c r="G14" s="86"/>
      <c r="H14" s="140"/>
      <c r="I14" s="135"/>
      <c r="J14" s="135"/>
    </row>
    <row r="15" spans="1:12" s="25" customFormat="1" ht="18.75" customHeight="1">
      <c r="A15" s="27" t="s">
        <v>10</v>
      </c>
      <c r="B15" s="28"/>
      <c r="C15" s="28"/>
      <c r="D15" s="141" t="s">
        <v>168</v>
      </c>
      <c r="E15" s="142"/>
      <c r="F15" s="143"/>
      <c r="G15" s="87"/>
      <c r="H15" s="144"/>
      <c r="I15" s="135"/>
      <c r="J15" s="135"/>
    </row>
    <row r="16" spans="1:12" s="25" customFormat="1" ht="15.75" customHeight="1">
      <c r="A16" s="29"/>
      <c r="B16" s="29"/>
      <c r="C16" s="29"/>
      <c r="D16" s="145" t="s">
        <v>103</v>
      </c>
      <c r="E16" s="138"/>
      <c r="F16" s="139"/>
      <c r="G16" s="86"/>
      <c r="H16" s="140"/>
      <c r="I16" s="135"/>
      <c r="J16" s="135"/>
    </row>
    <row r="17" spans="1:12" s="25" customFormat="1" ht="133.5" customHeight="1">
      <c r="A17" s="30"/>
      <c r="B17" s="139"/>
      <c r="C17" s="139"/>
      <c r="D17" s="146" t="s">
        <v>172</v>
      </c>
      <c r="E17" s="147" t="s">
        <v>199</v>
      </c>
      <c r="F17" s="126">
        <v>1452.6</v>
      </c>
      <c r="G17" s="88"/>
      <c r="H17" s="148">
        <f>G17*1.2</f>
        <v>0</v>
      </c>
      <c r="I17" s="148">
        <f>F17*G17</f>
        <v>0</v>
      </c>
      <c r="J17" s="148">
        <f>I17*1.2</f>
        <v>0</v>
      </c>
      <c r="L17" s="31"/>
    </row>
    <row r="18" spans="1:12" s="25" customFormat="1" ht="14.25" customHeight="1">
      <c r="A18" s="30"/>
      <c r="B18" s="139"/>
      <c r="C18" s="139"/>
      <c r="D18" s="149"/>
      <c r="E18" s="150"/>
      <c r="F18" s="151"/>
      <c r="G18" s="89"/>
      <c r="H18" s="152"/>
      <c r="I18" s="135"/>
      <c r="J18" s="135"/>
      <c r="L18" s="31"/>
    </row>
    <row r="19" spans="1:12" s="25" customFormat="1" ht="33" customHeight="1" thickBot="1">
      <c r="A19" s="153">
        <v>100</v>
      </c>
      <c r="B19" s="154"/>
      <c r="C19" s="154"/>
      <c r="D19" s="155" t="str">
        <f>D13</f>
        <v>ZEMLJANI RADOVI, 
FORMIRANJE ZELENIH POVRŠINA</v>
      </c>
      <c r="E19" s="156"/>
      <c r="F19" s="33"/>
      <c r="G19" s="90"/>
      <c r="H19" s="81" t="s">
        <v>104</v>
      </c>
      <c r="I19" s="157">
        <f>SUM(I17:I18)</f>
        <v>0</v>
      </c>
      <c r="J19" s="148">
        <f>SUM(J14:J18)</f>
        <v>0</v>
      </c>
      <c r="L19" s="31"/>
    </row>
    <row r="20" spans="1:12" s="25" customFormat="1" ht="14.25" customHeight="1" thickTop="1" thickBot="1">
      <c r="A20" s="158"/>
      <c r="B20" s="159"/>
      <c r="C20" s="159"/>
      <c r="D20" s="160"/>
      <c r="E20" s="161"/>
      <c r="F20" s="34"/>
      <c r="G20" s="91"/>
      <c r="H20" s="162"/>
      <c r="I20" s="135"/>
      <c r="J20" s="135"/>
      <c r="L20" s="31"/>
    </row>
    <row r="21" spans="1:12" s="25" customFormat="1" thickBot="1">
      <c r="A21" s="130">
        <v>200</v>
      </c>
      <c r="B21" s="131"/>
      <c r="C21" s="131"/>
      <c r="D21" s="163" t="s">
        <v>105</v>
      </c>
      <c r="E21" s="164"/>
      <c r="F21" s="165"/>
      <c r="G21" s="92"/>
      <c r="H21" s="166"/>
      <c r="I21" s="135"/>
      <c r="J21" s="135"/>
      <c r="L21" s="31"/>
    </row>
    <row r="22" spans="1:12" s="25" customFormat="1" ht="14.25">
      <c r="A22" s="158"/>
      <c r="B22" s="167"/>
      <c r="C22" s="167"/>
      <c r="D22" s="167"/>
      <c r="E22" s="168"/>
      <c r="F22" s="169"/>
      <c r="G22" s="93"/>
      <c r="H22" s="170"/>
      <c r="I22" s="135"/>
      <c r="J22" s="135"/>
      <c r="L22" s="31"/>
    </row>
    <row r="23" spans="1:12" s="25" customFormat="1" ht="14.25" customHeight="1">
      <c r="A23" s="35" t="s">
        <v>14</v>
      </c>
      <c r="B23" s="171"/>
      <c r="C23" s="171"/>
      <c r="D23" s="172" t="s">
        <v>130</v>
      </c>
      <c r="E23" s="173"/>
      <c r="F23" s="174"/>
      <c r="G23" s="94"/>
      <c r="H23" s="175"/>
      <c r="I23" s="135"/>
      <c r="J23" s="135"/>
      <c r="L23" s="31"/>
    </row>
    <row r="24" spans="1:12" s="25" customFormat="1" ht="68.25" customHeight="1">
      <c r="A24" s="36"/>
      <c r="B24" s="169"/>
      <c r="C24" s="169"/>
      <c r="D24" s="176" t="s">
        <v>200</v>
      </c>
      <c r="E24" s="177"/>
      <c r="F24" s="151"/>
      <c r="G24" s="89"/>
      <c r="H24" s="148"/>
      <c r="I24" s="148"/>
      <c r="J24" s="148"/>
      <c r="L24" s="31"/>
    </row>
    <row r="25" spans="1:12" s="25" customFormat="1" ht="32.25" customHeight="1">
      <c r="A25" s="36"/>
      <c r="B25" s="169"/>
      <c r="C25" s="169"/>
      <c r="D25" s="178" t="s">
        <v>176</v>
      </c>
      <c r="E25" s="179" t="s">
        <v>0</v>
      </c>
      <c r="F25" s="126">
        <v>31</v>
      </c>
      <c r="G25" s="88"/>
      <c r="H25" s="148">
        <f>G25*1.2</f>
        <v>0</v>
      </c>
      <c r="I25" s="148">
        <f>F25*G25</f>
        <v>0</v>
      </c>
      <c r="J25" s="148">
        <f>I25*1.2</f>
        <v>0</v>
      </c>
      <c r="L25" s="31"/>
    </row>
    <row r="26" spans="1:12" s="25" customFormat="1" ht="27" customHeight="1">
      <c r="A26" s="36"/>
      <c r="B26" s="169"/>
      <c r="C26" s="169"/>
      <c r="D26" s="178" t="s">
        <v>177</v>
      </c>
      <c r="E26" s="179" t="s">
        <v>0</v>
      </c>
      <c r="F26" s="126">
        <v>20</v>
      </c>
      <c r="G26" s="88"/>
      <c r="H26" s="148">
        <f>G26*1.2</f>
        <v>0</v>
      </c>
      <c r="I26" s="148">
        <f>F26*G26</f>
        <v>0</v>
      </c>
      <c r="J26" s="148">
        <f>I26*1.2</f>
        <v>0</v>
      </c>
      <c r="L26" s="31"/>
    </row>
    <row r="27" spans="1:12" s="25" customFormat="1" ht="34.5" customHeight="1">
      <c r="A27" s="36"/>
      <c r="B27" s="169"/>
      <c r="C27" s="169"/>
      <c r="D27" s="178" t="s">
        <v>178</v>
      </c>
      <c r="E27" s="179" t="s">
        <v>0</v>
      </c>
      <c r="F27" s="126">
        <v>42</v>
      </c>
      <c r="G27" s="88"/>
      <c r="H27" s="148">
        <f>G27*1.2</f>
        <v>0</v>
      </c>
      <c r="I27" s="148">
        <f>F27*G27</f>
        <v>0</v>
      </c>
      <c r="J27" s="148">
        <f>I27*1.2</f>
        <v>0</v>
      </c>
      <c r="L27" s="31"/>
    </row>
    <row r="28" spans="1:12" s="25" customFormat="1" ht="31.5" customHeight="1">
      <c r="A28" s="36"/>
      <c r="B28" s="169"/>
      <c r="C28" s="169"/>
      <c r="D28" s="180" t="s">
        <v>179</v>
      </c>
      <c r="E28" s="181" t="s">
        <v>0</v>
      </c>
      <c r="F28" s="126">
        <v>20</v>
      </c>
      <c r="G28" s="88"/>
      <c r="H28" s="148">
        <f>G28*1.2</f>
        <v>0</v>
      </c>
      <c r="I28" s="148">
        <f>F28*G28</f>
        <v>0</v>
      </c>
      <c r="J28" s="148">
        <f>I28*1.2</f>
        <v>0</v>
      </c>
      <c r="L28" s="31"/>
    </row>
    <row r="29" spans="1:12" s="25" customFormat="1" ht="20.25" customHeight="1">
      <c r="A29" s="36"/>
      <c r="B29" s="169"/>
      <c r="C29" s="169"/>
      <c r="D29" s="182"/>
      <c r="E29" s="183"/>
      <c r="F29" s="151"/>
      <c r="G29" s="89"/>
      <c r="H29" s="152"/>
      <c r="I29" s="135"/>
      <c r="J29" s="135"/>
      <c r="L29" s="31"/>
    </row>
    <row r="30" spans="1:12" s="25" customFormat="1" ht="15" customHeight="1">
      <c r="A30" s="37" t="s">
        <v>16</v>
      </c>
      <c r="B30" s="184"/>
      <c r="C30" s="184"/>
      <c r="D30" s="185" t="s">
        <v>131</v>
      </c>
      <c r="E30" s="186"/>
      <c r="F30" s="187"/>
      <c r="G30" s="94"/>
      <c r="H30" s="175"/>
      <c r="I30" s="135"/>
      <c r="J30" s="135"/>
      <c r="L30" s="31"/>
    </row>
    <row r="31" spans="1:12" s="25" customFormat="1" ht="52.5" customHeight="1">
      <c r="A31" s="36"/>
      <c r="B31" s="169"/>
      <c r="C31" s="169"/>
      <c r="D31" s="188" t="s">
        <v>132</v>
      </c>
      <c r="E31" s="183"/>
      <c r="F31" s="151"/>
      <c r="G31" s="89"/>
      <c r="H31" s="148"/>
      <c r="I31" s="148"/>
      <c r="J31" s="148"/>
      <c r="L31" s="31"/>
    </row>
    <row r="32" spans="1:12" s="25" customFormat="1" ht="29.25" customHeight="1">
      <c r="A32" s="36"/>
      <c r="B32" s="169"/>
      <c r="C32" s="169"/>
      <c r="D32" s="178" t="s">
        <v>180</v>
      </c>
      <c r="E32" s="181" t="s">
        <v>0</v>
      </c>
      <c r="F32" s="126">
        <v>3</v>
      </c>
      <c r="G32" s="88"/>
      <c r="H32" s="148">
        <f>G32*1.2</f>
        <v>0</v>
      </c>
      <c r="I32" s="148">
        <f>F32*G32</f>
        <v>0</v>
      </c>
      <c r="J32" s="148">
        <f>I32*1.2</f>
        <v>0</v>
      </c>
      <c r="L32" s="31"/>
    </row>
    <row r="33" spans="1:12" s="25" customFormat="1" ht="13.5" customHeight="1">
      <c r="A33" s="36"/>
      <c r="B33" s="169"/>
      <c r="C33" s="169"/>
      <c r="D33" s="189"/>
      <c r="E33" s="177"/>
      <c r="F33" s="151"/>
      <c r="G33" s="89"/>
      <c r="H33" s="152"/>
      <c r="I33" s="135"/>
      <c r="J33" s="135"/>
      <c r="L33" s="31"/>
    </row>
    <row r="34" spans="1:12" s="25" customFormat="1" ht="15.75" customHeight="1">
      <c r="A34" s="37" t="s">
        <v>19</v>
      </c>
      <c r="B34" s="190"/>
      <c r="C34" s="190"/>
      <c r="D34" s="185" t="s">
        <v>106</v>
      </c>
      <c r="E34" s="191"/>
      <c r="F34" s="187"/>
      <c r="G34" s="94"/>
      <c r="H34" s="175"/>
      <c r="I34" s="135"/>
      <c r="J34" s="135"/>
      <c r="L34" s="31"/>
    </row>
    <row r="35" spans="1:12" s="25" customFormat="1" ht="51.75" customHeight="1">
      <c r="A35" s="30"/>
      <c r="B35" s="139"/>
      <c r="C35" s="139"/>
      <c r="D35" s="192" t="s">
        <v>107</v>
      </c>
      <c r="E35" s="138"/>
      <c r="F35" s="151"/>
      <c r="G35" s="89"/>
      <c r="H35" s="148"/>
      <c r="I35" s="148"/>
      <c r="J35" s="148"/>
      <c r="L35" s="31"/>
    </row>
    <row r="36" spans="1:12" s="25" customFormat="1" ht="32.25" customHeight="1">
      <c r="A36" s="38"/>
      <c r="B36" s="139"/>
      <c r="C36" s="139"/>
      <c r="D36" s="193" t="s">
        <v>193</v>
      </c>
      <c r="E36" s="181" t="s">
        <v>0</v>
      </c>
      <c r="F36" s="126">
        <v>30</v>
      </c>
      <c r="G36" s="88"/>
      <c r="H36" s="148">
        <f>G36*1.2</f>
        <v>0</v>
      </c>
      <c r="I36" s="148">
        <f>F36*G36</f>
        <v>0</v>
      </c>
      <c r="J36" s="148">
        <f>I36*1.2</f>
        <v>0</v>
      </c>
      <c r="L36" s="31"/>
    </row>
    <row r="37" spans="1:12" s="25" customFormat="1" ht="32.25" customHeight="1">
      <c r="A37" s="38"/>
      <c r="B37" s="139"/>
      <c r="C37" s="139"/>
      <c r="D37" s="193" t="s">
        <v>169</v>
      </c>
      <c r="E37" s="181" t="s">
        <v>0</v>
      </c>
      <c r="F37" s="126">
        <v>17</v>
      </c>
      <c r="G37" s="88"/>
      <c r="H37" s="148">
        <f>G37*1.2</f>
        <v>0</v>
      </c>
      <c r="I37" s="148">
        <f>F37*G37</f>
        <v>0</v>
      </c>
      <c r="J37" s="148">
        <f>I37*1.2</f>
        <v>0</v>
      </c>
      <c r="L37" s="31"/>
    </row>
    <row r="38" spans="1:12" s="25" customFormat="1" ht="27.75" customHeight="1">
      <c r="A38" s="38"/>
      <c r="B38" s="139"/>
      <c r="C38" s="139"/>
      <c r="D38" s="178" t="s">
        <v>181</v>
      </c>
      <c r="E38" s="181" t="s">
        <v>0</v>
      </c>
      <c r="F38" s="126">
        <v>3207</v>
      </c>
      <c r="G38" s="88"/>
      <c r="H38" s="148">
        <f>G38*1.2</f>
        <v>0</v>
      </c>
      <c r="I38" s="148">
        <f>F38*G38</f>
        <v>0</v>
      </c>
      <c r="J38" s="148">
        <f>I38*1.2</f>
        <v>0</v>
      </c>
      <c r="L38" s="31"/>
    </row>
    <row r="39" spans="1:12" s="25" customFormat="1" ht="27.75" customHeight="1">
      <c r="A39" s="38"/>
      <c r="B39" s="139"/>
      <c r="C39" s="139"/>
      <c r="D39" s="178" t="s">
        <v>182</v>
      </c>
      <c r="E39" s="181" t="s">
        <v>0</v>
      </c>
      <c r="F39" s="126">
        <v>843</v>
      </c>
      <c r="G39" s="88"/>
      <c r="H39" s="148">
        <f>G39*1.2</f>
        <v>0</v>
      </c>
      <c r="I39" s="148">
        <f>F39*G39</f>
        <v>0</v>
      </c>
      <c r="J39" s="148">
        <f>I39*1.2</f>
        <v>0</v>
      </c>
      <c r="L39" s="31"/>
    </row>
    <row r="40" spans="1:12" s="25" customFormat="1" ht="14.25" customHeight="1">
      <c r="A40" s="36"/>
      <c r="B40" s="169"/>
      <c r="C40" s="169"/>
      <c r="D40" s="194"/>
      <c r="E40" s="195"/>
      <c r="F40" s="151"/>
      <c r="G40" s="89"/>
      <c r="H40" s="152"/>
      <c r="I40" s="135"/>
      <c r="J40" s="135"/>
      <c r="L40" s="31"/>
    </row>
    <row r="41" spans="1:12" s="25" customFormat="1" ht="13.5" customHeight="1">
      <c r="A41" s="37" t="s">
        <v>23</v>
      </c>
      <c r="B41" s="196"/>
      <c r="C41" s="196"/>
      <c r="D41" s="141" t="s">
        <v>108</v>
      </c>
      <c r="E41" s="197"/>
      <c r="F41" s="187"/>
      <c r="G41" s="94"/>
      <c r="H41" s="175"/>
      <c r="I41" s="135"/>
      <c r="J41" s="135"/>
      <c r="L41" s="31"/>
    </row>
    <row r="42" spans="1:12" s="25" customFormat="1" ht="56.25" customHeight="1">
      <c r="A42" s="36"/>
      <c r="B42" s="169"/>
      <c r="C42" s="169"/>
      <c r="D42" s="198" t="s">
        <v>201</v>
      </c>
      <c r="E42" s="195"/>
      <c r="F42" s="151"/>
      <c r="G42" s="89"/>
      <c r="H42" s="148"/>
      <c r="I42" s="148"/>
      <c r="J42" s="148"/>
      <c r="L42" s="31"/>
    </row>
    <row r="43" spans="1:12" s="25" customFormat="1" ht="27.75" customHeight="1">
      <c r="A43" s="36"/>
      <c r="B43" s="169"/>
      <c r="C43" s="169"/>
      <c r="D43" s="193" t="s">
        <v>183</v>
      </c>
      <c r="E43" s="181" t="s">
        <v>0</v>
      </c>
      <c r="F43" s="126">
        <v>529</v>
      </c>
      <c r="G43" s="88"/>
      <c r="H43" s="148">
        <f>G43*1.2</f>
        <v>0</v>
      </c>
      <c r="I43" s="148">
        <f>F43*G43</f>
        <v>0</v>
      </c>
      <c r="J43" s="148">
        <f>I43*1.2</f>
        <v>0</v>
      </c>
      <c r="L43" s="31"/>
    </row>
    <row r="44" spans="1:12" s="25" customFormat="1" ht="13.5" customHeight="1">
      <c r="A44" s="36"/>
      <c r="B44" s="169"/>
      <c r="C44" s="169"/>
      <c r="D44" s="199"/>
      <c r="E44" s="195"/>
      <c r="F44" s="151"/>
      <c r="G44" s="89"/>
      <c r="H44" s="152"/>
      <c r="I44" s="135"/>
      <c r="J44" s="135"/>
      <c r="L44" s="31"/>
    </row>
    <row r="45" spans="1:12" s="25" customFormat="1" ht="14.25" customHeight="1">
      <c r="A45" s="39" t="s">
        <v>29</v>
      </c>
      <c r="B45" s="200"/>
      <c r="C45" s="200"/>
      <c r="D45" s="201" t="s">
        <v>109</v>
      </c>
      <c r="E45" s="197"/>
      <c r="F45" s="187"/>
      <c r="G45" s="94"/>
      <c r="H45" s="175"/>
      <c r="I45" s="135"/>
      <c r="J45" s="135"/>
      <c r="L45" s="31"/>
    </row>
    <row r="46" spans="1:12" s="25" customFormat="1" ht="51.75" customHeight="1">
      <c r="A46" s="36"/>
      <c r="B46" s="169"/>
      <c r="C46" s="169"/>
      <c r="D46" s="198" t="s">
        <v>202</v>
      </c>
      <c r="E46" s="195"/>
      <c r="F46" s="151"/>
      <c r="G46" s="89"/>
      <c r="H46" s="148"/>
      <c r="I46" s="148"/>
      <c r="J46" s="148"/>
      <c r="L46" s="31"/>
    </row>
    <row r="47" spans="1:12" s="25" customFormat="1" ht="27" customHeight="1">
      <c r="A47" s="36"/>
      <c r="B47" s="169"/>
      <c r="C47" s="169"/>
      <c r="D47" s="202" t="s">
        <v>184</v>
      </c>
      <c r="E47" s="181" t="s">
        <v>0</v>
      </c>
      <c r="F47" s="126">
        <v>4027</v>
      </c>
      <c r="G47" s="88"/>
      <c r="H47" s="148">
        <f>G47*1.2</f>
        <v>0</v>
      </c>
      <c r="I47" s="148">
        <f>F47*G47</f>
        <v>0</v>
      </c>
      <c r="J47" s="148">
        <f>I47*1.2</f>
        <v>0</v>
      </c>
      <c r="L47" s="31"/>
    </row>
    <row r="48" spans="1:12" s="25" customFormat="1" ht="18.75" customHeight="1">
      <c r="A48" s="36"/>
      <c r="B48" s="169"/>
      <c r="C48" s="169"/>
      <c r="D48" s="202" t="s">
        <v>185</v>
      </c>
      <c r="E48" s="181" t="s">
        <v>0</v>
      </c>
      <c r="F48" s="126">
        <v>818</v>
      </c>
      <c r="G48" s="88"/>
      <c r="H48" s="148">
        <f>G48*1.2</f>
        <v>0</v>
      </c>
      <c r="I48" s="148">
        <f>F48*G48</f>
        <v>0</v>
      </c>
      <c r="J48" s="148">
        <f>I48*1.2</f>
        <v>0</v>
      </c>
      <c r="L48" s="31"/>
    </row>
    <row r="49" spans="1:12" s="25" customFormat="1" ht="12.75" customHeight="1">
      <c r="A49" s="36"/>
      <c r="B49" s="169"/>
      <c r="C49" s="169"/>
      <c r="D49" s="199"/>
      <c r="E49" s="195"/>
      <c r="F49" s="151"/>
      <c r="G49" s="89"/>
      <c r="H49" s="152"/>
      <c r="I49" s="135"/>
      <c r="J49" s="135"/>
      <c r="L49" s="31"/>
    </row>
    <row r="50" spans="1:12" s="25" customFormat="1" ht="13.5" customHeight="1">
      <c r="A50" s="35" t="s">
        <v>34</v>
      </c>
      <c r="B50" s="184"/>
      <c r="C50" s="184"/>
      <c r="D50" s="203" t="s">
        <v>133</v>
      </c>
      <c r="E50" s="197"/>
      <c r="F50" s="187"/>
      <c r="G50" s="94"/>
      <c r="H50" s="175"/>
      <c r="I50" s="135"/>
      <c r="J50" s="135"/>
      <c r="L50" s="31"/>
    </row>
    <row r="51" spans="1:12" s="25" customFormat="1" ht="53.25" customHeight="1">
      <c r="A51" s="36"/>
      <c r="B51" s="169"/>
      <c r="C51" s="169"/>
      <c r="D51" s="198" t="s">
        <v>134</v>
      </c>
      <c r="E51" s="195"/>
      <c r="F51" s="151"/>
      <c r="G51" s="89"/>
      <c r="H51" s="148"/>
      <c r="I51" s="148"/>
      <c r="J51" s="148"/>
      <c r="L51" s="31"/>
    </row>
    <row r="52" spans="1:12" s="25" customFormat="1" ht="27" customHeight="1">
      <c r="A52" s="36"/>
      <c r="B52" s="169"/>
      <c r="C52" s="169"/>
      <c r="D52" s="193" t="s">
        <v>186</v>
      </c>
      <c r="E52" s="181" t="s">
        <v>0</v>
      </c>
      <c r="F52" s="126">
        <v>1993</v>
      </c>
      <c r="G52" s="88"/>
      <c r="H52" s="148">
        <f>G52*1.2</f>
        <v>0</v>
      </c>
      <c r="I52" s="148">
        <f>F52*G52</f>
        <v>0</v>
      </c>
      <c r="J52" s="148">
        <f>I52*1.2</f>
        <v>0</v>
      </c>
      <c r="L52" s="31"/>
    </row>
    <row r="53" spans="1:12" s="25" customFormat="1" ht="27" customHeight="1">
      <c r="A53" s="36"/>
      <c r="B53" s="169"/>
      <c r="C53" s="169"/>
      <c r="D53" s="193" t="s">
        <v>187</v>
      </c>
      <c r="E53" s="181" t="s">
        <v>0</v>
      </c>
      <c r="F53" s="126">
        <v>2482</v>
      </c>
      <c r="G53" s="88"/>
      <c r="H53" s="148">
        <f>G53*1.2</f>
        <v>0</v>
      </c>
      <c r="I53" s="148">
        <f>F53*G53</f>
        <v>0</v>
      </c>
      <c r="J53" s="148">
        <f>I53*1.2</f>
        <v>0</v>
      </c>
      <c r="L53" s="31"/>
    </row>
    <row r="54" spans="1:12" s="25" customFormat="1" ht="26.25" customHeight="1">
      <c r="A54" s="36"/>
      <c r="B54" s="169"/>
      <c r="C54" s="169"/>
      <c r="D54" s="204" t="s">
        <v>188</v>
      </c>
      <c r="E54" s="181" t="s">
        <v>0</v>
      </c>
      <c r="F54" s="126">
        <v>4107</v>
      </c>
      <c r="G54" s="88"/>
      <c r="H54" s="148">
        <f>G54*1.2</f>
        <v>0</v>
      </c>
      <c r="I54" s="148">
        <f>F54*G54</f>
        <v>0</v>
      </c>
      <c r="J54" s="148">
        <f>I54*1.2</f>
        <v>0</v>
      </c>
      <c r="L54" s="31"/>
    </row>
    <row r="55" spans="1:12" s="25" customFormat="1" ht="12" customHeight="1">
      <c r="A55" s="36"/>
      <c r="B55" s="169"/>
      <c r="C55" s="169"/>
      <c r="D55" s="205"/>
      <c r="E55" s="195"/>
      <c r="F55" s="151"/>
      <c r="G55" s="89"/>
      <c r="H55" s="152"/>
      <c r="I55" s="135"/>
      <c r="J55" s="135"/>
      <c r="L55" s="31"/>
    </row>
    <row r="56" spans="1:12" s="41" customFormat="1" ht="20.25" customHeight="1" thickBot="1">
      <c r="A56" s="206">
        <v>200</v>
      </c>
      <c r="B56" s="207"/>
      <c r="C56" s="207"/>
      <c r="D56" s="208" t="str">
        <f>D21</f>
        <v>SADNJA SADNICA</v>
      </c>
      <c r="E56" s="156"/>
      <c r="F56" s="33"/>
      <c r="G56" s="95"/>
      <c r="H56" s="40" t="s">
        <v>3</v>
      </c>
      <c r="I56" s="209">
        <f>SUM(I24:I54)</f>
        <v>0</v>
      </c>
      <c r="J56" s="210">
        <f>SUM(J24:J54)</f>
        <v>0</v>
      </c>
      <c r="L56" s="42"/>
    </row>
    <row r="57" spans="1:12" s="47" customFormat="1" ht="15" customHeight="1" thickTop="1" thickBot="1">
      <c r="A57" s="211"/>
      <c r="B57" s="43"/>
      <c r="C57" s="43"/>
      <c r="D57" s="212"/>
      <c r="E57" s="44"/>
      <c r="F57" s="45"/>
      <c r="G57" s="96"/>
      <c r="H57" s="213"/>
      <c r="I57" s="214"/>
      <c r="J57" s="135"/>
      <c r="L57" s="42"/>
    </row>
    <row r="58" spans="1:12" s="25" customFormat="1" thickBot="1">
      <c r="A58" s="130">
        <v>300</v>
      </c>
      <c r="B58" s="131"/>
      <c r="C58" s="131"/>
      <c r="D58" s="163" t="s">
        <v>110</v>
      </c>
      <c r="E58" s="164"/>
      <c r="F58" s="165"/>
      <c r="G58" s="92"/>
      <c r="H58" s="166"/>
      <c r="I58" s="135"/>
      <c r="J58" s="135"/>
      <c r="L58" s="31"/>
    </row>
    <row r="59" spans="1:12" s="25" customFormat="1" ht="15" customHeight="1">
      <c r="A59" s="158"/>
      <c r="B59" s="167"/>
      <c r="C59" s="167"/>
      <c r="D59" s="167"/>
      <c r="E59" s="168"/>
      <c r="F59" s="169"/>
      <c r="G59" s="93"/>
      <c r="H59" s="170"/>
      <c r="I59" s="135"/>
      <c r="J59" s="135"/>
      <c r="L59" s="31"/>
    </row>
    <row r="60" spans="1:12" s="25" customFormat="1" ht="17.25" customHeight="1">
      <c r="A60" s="35" t="s">
        <v>111</v>
      </c>
      <c r="B60" s="171"/>
      <c r="C60" s="171"/>
      <c r="D60" s="172" t="s">
        <v>112</v>
      </c>
      <c r="E60" s="215"/>
      <c r="F60" s="174"/>
      <c r="G60" s="97"/>
      <c r="H60" s="216"/>
      <c r="I60" s="135"/>
      <c r="J60" s="135"/>
      <c r="L60" s="31"/>
    </row>
    <row r="61" spans="1:12" s="25" customFormat="1" ht="65.25" customHeight="1">
      <c r="A61" s="36"/>
      <c r="B61" s="169"/>
      <c r="C61" s="169"/>
      <c r="D61" s="176" t="s">
        <v>113</v>
      </c>
      <c r="E61" s="195"/>
      <c r="F61" s="151"/>
      <c r="G61" s="89"/>
      <c r="H61" s="148"/>
      <c r="I61" s="148"/>
      <c r="J61" s="148"/>
      <c r="L61" s="31"/>
    </row>
    <row r="62" spans="1:12" s="25" customFormat="1" ht="15" customHeight="1">
      <c r="A62" s="48"/>
      <c r="B62" s="169"/>
      <c r="C62" s="169"/>
      <c r="D62" s="217" t="s">
        <v>127</v>
      </c>
      <c r="E62" s="218" t="s">
        <v>203</v>
      </c>
      <c r="F62" s="126">
        <v>3226</v>
      </c>
      <c r="G62" s="88"/>
      <c r="H62" s="148">
        <f>G62*1.2</f>
        <v>0</v>
      </c>
      <c r="I62" s="148">
        <f>F62*G62</f>
        <v>0</v>
      </c>
      <c r="J62" s="148">
        <f>I62*1.2</f>
        <v>0</v>
      </c>
      <c r="L62" s="31"/>
    </row>
    <row r="63" spans="1:12" s="25" customFormat="1" ht="13.5" customHeight="1">
      <c r="A63" s="48"/>
      <c r="B63" s="169"/>
      <c r="C63" s="169"/>
      <c r="D63" s="217"/>
      <c r="E63" s="218"/>
      <c r="F63" s="151"/>
      <c r="G63" s="89"/>
      <c r="H63" s="152"/>
      <c r="I63" s="135"/>
      <c r="J63" s="135"/>
      <c r="L63" s="31"/>
    </row>
    <row r="64" spans="1:12" s="41" customFormat="1" ht="21" customHeight="1" thickBot="1">
      <c r="A64" s="206">
        <v>300</v>
      </c>
      <c r="B64" s="207"/>
      <c r="C64" s="207"/>
      <c r="D64" s="208" t="str">
        <f>D58</f>
        <v>FORMIRANJE TRAVNJAKA</v>
      </c>
      <c r="E64" s="156"/>
      <c r="F64" s="33"/>
      <c r="G64" s="95"/>
      <c r="H64" s="40" t="s">
        <v>3</v>
      </c>
      <c r="I64" s="209">
        <f>SUM(I61:I63)</f>
        <v>0</v>
      </c>
      <c r="J64" s="209">
        <f>SUM(J61:J63)</f>
        <v>0</v>
      </c>
      <c r="L64" s="42"/>
    </row>
    <row r="65" spans="1:12" s="25" customFormat="1" ht="17.25" customHeight="1" thickTop="1" thickBot="1">
      <c r="A65" s="48"/>
      <c r="B65" s="169"/>
      <c r="C65" s="169"/>
      <c r="D65" s="217"/>
      <c r="E65" s="218"/>
      <c r="F65" s="151"/>
      <c r="G65" s="89"/>
      <c r="H65" s="152"/>
      <c r="I65" s="135"/>
      <c r="J65" s="135"/>
      <c r="L65" s="31"/>
    </row>
    <row r="66" spans="1:12" s="25" customFormat="1" thickBot="1">
      <c r="A66" s="130">
        <v>400</v>
      </c>
      <c r="B66" s="131"/>
      <c r="C66" s="131"/>
      <c r="D66" s="163" t="s">
        <v>115</v>
      </c>
      <c r="E66" s="164"/>
      <c r="F66" s="165"/>
      <c r="G66" s="92"/>
      <c r="H66" s="166"/>
      <c r="I66" s="135"/>
      <c r="J66" s="135"/>
      <c r="L66" s="31"/>
    </row>
    <row r="67" spans="1:12" s="25" customFormat="1" ht="15" customHeight="1">
      <c r="A67" s="158"/>
      <c r="B67" s="167"/>
      <c r="C67" s="167"/>
      <c r="D67" s="167"/>
      <c r="E67" s="168"/>
      <c r="F67" s="169"/>
      <c r="G67" s="93"/>
      <c r="H67" s="170"/>
      <c r="I67" s="135"/>
      <c r="J67" s="135"/>
      <c r="L67" s="31"/>
    </row>
    <row r="68" spans="1:12" s="25" customFormat="1" ht="17.25" customHeight="1">
      <c r="A68" s="37" t="s">
        <v>114</v>
      </c>
      <c r="B68" s="171"/>
      <c r="C68" s="171"/>
      <c r="D68" s="219" t="s">
        <v>116</v>
      </c>
      <c r="E68" s="215"/>
      <c r="F68" s="174"/>
      <c r="G68" s="97"/>
      <c r="H68" s="216"/>
      <c r="I68" s="135"/>
      <c r="J68" s="135"/>
      <c r="L68" s="31"/>
    </row>
    <row r="69" spans="1:12" s="25" customFormat="1" ht="75" customHeight="1">
      <c r="A69" s="36"/>
      <c r="B69" s="169"/>
      <c r="C69" s="169"/>
      <c r="D69" s="368" t="s">
        <v>117</v>
      </c>
      <c r="E69" s="195"/>
      <c r="F69" s="151"/>
      <c r="G69" s="89"/>
      <c r="H69" s="148"/>
      <c r="I69" s="148"/>
      <c r="J69" s="148"/>
      <c r="L69" s="31"/>
    </row>
    <row r="70" spans="1:12" s="25" customFormat="1" ht="20.25" customHeight="1">
      <c r="A70" s="48"/>
      <c r="B70" s="169"/>
      <c r="C70" s="169"/>
      <c r="D70" s="369"/>
      <c r="E70" s="220">
        <v>1</v>
      </c>
      <c r="F70" s="126">
        <v>0.2</v>
      </c>
      <c r="G70" s="88"/>
      <c r="H70" s="148">
        <f>G70*1.2</f>
        <v>0</v>
      </c>
      <c r="I70" s="148">
        <f>F70*G70</f>
        <v>0</v>
      </c>
      <c r="J70" s="148">
        <f>I70*1.2</f>
        <v>0</v>
      </c>
      <c r="L70" s="31"/>
    </row>
    <row r="71" spans="1:12" s="25" customFormat="1" ht="13.5" customHeight="1">
      <c r="A71" s="48"/>
      <c r="B71" s="169"/>
      <c r="C71" s="169"/>
      <c r="D71" s="217"/>
      <c r="E71" s="218"/>
      <c r="F71" s="151"/>
      <c r="G71" s="89"/>
      <c r="H71" s="152"/>
      <c r="I71" s="135"/>
      <c r="J71" s="135"/>
      <c r="L71" s="31"/>
    </row>
    <row r="72" spans="1:12" s="41" customFormat="1" ht="21" customHeight="1" thickBot="1">
      <c r="A72" s="206">
        <v>400</v>
      </c>
      <c r="B72" s="207"/>
      <c r="C72" s="207"/>
      <c r="D72" s="208" t="str">
        <f>D66</f>
        <v>ODRŽAVANJE ZELENILA</v>
      </c>
      <c r="E72" s="156"/>
      <c r="F72" s="33"/>
      <c r="G72" s="95"/>
      <c r="H72" s="40" t="s">
        <v>3</v>
      </c>
      <c r="I72" s="209">
        <f>SUM(I69:I71)</f>
        <v>0</v>
      </c>
      <c r="J72" s="209">
        <f>SUM(J69:J71)</f>
        <v>0</v>
      </c>
      <c r="L72" s="42"/>
    </row>
    <row r="73" spans="1:12" s="25" customFormat="1" ht="26.25" customHeight="1" thickTop="1" thickBot="1">
      <c r="A73" s="48"/>
      <c r="B73" s="169"/>
      <c r="C73" s="169"/>
      <c r="D73" s="217"/>
      <c r="E73" s="218"/>
      <c r="F73" s="151"/>
      <c r="G73" s="89"/>
      <c r="H73" s="152"/>
      <c r="I73" s="135"/>
      <c r="J73" s="135"/>
      <c r="L73" s="31"/>
    </row>
    <row r="74" spans="1:12" s="25" customFormat="1" ht="18" customHeight="1" thickBot="1">
      <c r="A74" s="130">
        <v>500</v>
      </c>
      <c r="B74" s="131"/>
      <c r="C74" s="131"/>
      <c r="D74" s="163" t="s">
        <v>119</v>
      </c>
      <c r="E74" s="164"/>
      <c r="F74" s="165"/>
      <c r="G74" s="92"/>
      <c r="H74" s="166"/>
      <c r="I74" s="135"/>
      <c r="J74" s="135"/>
      <c r="L74" s="31"/>
    </row>
    <row r="75" spans="1:12" s="25" customFormat="1" ht="15.75" customHeight="1">
      <c r="A75" s="158"/>
      <c r="B75" s="167"/>
      <c r="C75" s="167"/>
      <c r="D75" s="167"/>
      <c r="E75" s="168"/>
      <c r="F75" s="169"/>
      <c r="G75" s="93"/>
      <c r="H75" s="170"/>
      <c r="I75" s="135"/>
      <c r="J75" s="135"/>
      <c r="L75" s="31"/>
    </row>
    <row r="76" spans="1:12" s="25" customFormat="1" ht="27.75" customHeight="1">
      <c r="A76" s="35" t="s">
        <v>118</v>
      </c>
      <c r="B76" s="171"/>
      <c r="C76" s="171"/>
      <c r="D76" s="219" t="s">
        <v>128</v>
      </c>
      <c r="E76" s="215"/>
      <c r="F76" s="174"/>
      <c r="G76" s="97"/>
      <c r="H76" s="216"/>
      <c r="I76" s="135"/>
      <c r="J76" s="135"/>
      <c r="L76" s="31"/>
    </row>
    <row r="77" spans="1:12" s="25" customFormat="1" ht="49.5" customHeight="1">
      <c r="A77" s="36"/>
      <c r="B77" s="169"/>
      <c r="C77" s="169"/>
      <c r="D77" s="370" t="s">
        <v>204</v>
      </c>
      <c r="E77" s="195"/>
      <c r="F77" s="151"/>
      <c r="G77" s="89"/>
      <c r="H77" s="148"/>
      <c r="I77" s="148"/>
      <c r="J77" s="148"/>
      <c r="L77" s="31"/>
    </row>
    <row r="78" spans="1:12" s="25" customFormat="1" ht="13.5" customHeight="1">
      <c r="A78" s="48"/>
      <c r="B78" s="169"/>
      <c r="C78" s="169"/>
      <c r="D78" s="371"/>
      <c r="E78" s="126" t="s">
        <v>194</v>
      </c>
      <c r="F78" s="126">
        <v>303.39999999999998</v>
      </c>
      <c r="G78" s="88"/>
      <c r="H78" s="148">
        <f>G78*1.2</f>
        <v>0</v>
      </c>
      <c r="I78" s="148">
        <f>F78*G78</f>
        <v>0</v>
      </c>
      <c r="J78" s="148">
        <f>I78*1.2</f>
        <v>0</v>
      </c>
      <c r="L78" s="31"/>
    </row>
    <row r="79" spans="1:12" s="25" customFormat="1" ht="17.25" customHeight="1">
      <c r="A79" s="48"/>
      <c r="B79" s="169"/>
      <c r="C79" s="169"/>
      <c r="D79" s="221"/>
      <c r="E79" s="126"/>
      <c r="F79" s="126"/>
      <c r="G79" s="88"/>
      <c r="H79" s="222"/>
      <c r="I79" s="135"/>
      <c r="J79" s="135"/>
      <c r="L79" s="31"/>
    </row>
    <row r="80" spans="1:12" s="25" customFormat="1" ht="27.75" customHeight="1">
      <c r="A80" s="35" t="s">
        <v>120</v>
      </c>
      <c r="B80" s="171"/>
      <c r="C80" s="171"/>
      <c r="D80" s="219" t="s">
        <v>171</v>
      </c>
      <c r="E80" s="215"/>
      <c r="F80" s="174"/>
      <c r="G80" s="97"/>
      <c r="H80" s="216"/>
      <c r="I80" s="135"/>
      <c r="J80" s="135"/>
      <c r="L80" s="31"/>
    </row>
    <row r="81" spans="1:12" s="25" customFormat="1" ht="43.5" customHeight="1">
      <c r="A81" s="36"/>
      <c r="B81" s="169"/>
      <c r="C81" s="169"/>
      <c r="D81" s="370" t="s">
        <v>205</v>
      </c>
      <c r="E81" s="195"/>
      <c r="F81" s="151"/>
      <c r="G81" s="89"/>
      <c r="H81" s="148"/>
      <c r="I81" s="148"/>
      <c r="J81" s="148"/>
      <c r="L81" s="31"/>
    </row>
    <row r="82" spans="1:12" s="25" customFormat="1" ht="14.25" customHeight="1">
      <c r="A82" s="48"/>
      <c r="B82" s="169"/>
      <c r="C82" s="169"/>
      <c r="D82" s="371"/>
      <c r="E82" s="126" t="s">
        <v>194</v>
      </c>
      <c r="F82" s="126">
        <v>309.5</v>
      </c>
      <c r="G82" s="88"/>
      <c r="H82" s="148">
        <f>G82*1.2</f>
        <v>0</v>
      </c>
      <c r="I82" s="148">
        <f>F82*G82</f>
        <v>0</v>
      </c>
      <c r="J82" s="148">
        <f>I82*1.2</f>
        <v>0</v>
      </c>
      <c r="L82" s="31"/>
    </row>
    <row r="83" spans="1:12" s="25" customFormat="1" ht="15" customHeight="1">
      <c r="A83" s="48"/>
      <c r="B83" s="169"/>
      <c r="C83" s="169"/>
      <c r="D83" s="223"/>
      <c r="E83" s="220"/>
      <c r="F83" s="151"/>
      <c r="G83" s="89"/>
      <c r="H83" s="152"/>
      <c r="I83" s="135"/>
      <c r="J83" s="135"/>
      <c r="L83" s="31"/>
    </row>
    <row r="84" spans="1:12" s="25" customFormat="1" ht="18.75" customHeight="1">
      <c r="A84" s="35" t="s">
        <v>125</v>
      </c>
      <c r="B84" s="171"/>
      <c r="C84" s="171"/>
      <c r="D84" s="219" t="s">
        <v>121</v>
      </c>
      <c r="E84" s="215"/>
      <c r="F84" s="174"/>
      <c r="G84" s="97"/>
      <c r="H84" s="216"/>
      <c r="I84" s="135"/>
      <c r="J84" s="135"/>
      <c r="L84" s="31"/>
    </row>
    <row r="85" spans="1:12" s="25" customFormat="1" ht="65.25" customHeight="1">
      <c r="A85" s="36"/>
      <c r="B85" s="169"/>
      <c r="C85" s="169"/>
      <c r="D85" s="368" t="s">
        <v>126</v>
      </c>
      <c r="E85" s="195"/>
      <c r="F85" s="151"/>
      <c r="G85" s="89"/>
      <c r="H85" s="148"/>
      <c r="I85" s="148"/>
      <c r="J85" s="148"/>
      <c r="L85" s="31"/>
    </row>
    <row r="86" spans="1:12" s="25" customFormat="1" ht="53.25" customHeight="1">
      <c r="A86" s="48"/>
      <c r="B86" s="169"/>
      <c r="C86" s="169"/>
      <c r="D86" s="372"/>
      <c r="E86" s="220" t="s">
        <v>206</v>
      </c>
      <c r="F86" s="126">
        <v>962.5</v>
      </c>
      <c r="G86" s="88"/>
      <c r="H86" s="148">
        <f>G86*1.2</f>
        <v>0</v>
      </c>
      <c r="I86" s="148">
        <f>F86*G86</f>
        <v>0</v>
      </c>
      <c r="J86" s="148">
        <f>I86*1.2</f>
        <v>0</v>
      </c>
      <c r="L86" s="31"/>
    </row>
    <row r="87" spans="1:12" s="25" customFormat="1" ht="18" customHeight="1">
      <c r="A87" s="48"/>
      <c r="B87" s="169"/>
      <c r="C87" s="169"/>
      <c r="D87" s="224"/>
      <c r="E87" s="220"/>
      <c r="F87" s="151"/>
      <c r="G87" s="89"/>
      <c r="H87" s="152"/>
      <c r="I87" s="135"/>
      <c r="J87" s="135"/>
      <c r="L87" s="31"/>
    </row>
    <row r="88" spans="1:12" s="25" customFormat="1" ht="17.25" customHeight="1">
      <c r="A88" s="35" t="s">
        <v>170</v>
      </c>
      <c r="B88" s="171"/>
      <c r="C88" s="171"/>
      <c r="D88" s="219" t="s">
        <v>129</v>
      </c>
      <c r="E88" s="215"/>
      <c r="F88" s="174"/>
      <c r="G88" s="97"/>
      <c r="H88" s="216"/>
      <c r="I88" s="135"/>
      <c r="J88" s="135"/>
      <c r="L88" s="31"/>
    </row>
    <row r="89" spans="1:12" s="25" customFormat="1" ht="45.75" customHeight="1">
      <c r="A89" s="36"/>
      <c r="B89" s="169"/>
      <c r="C89" s="169"/>
      <c r="D89" s="368" t="s">
        <v>207</v>
      </c>
      <c r="E89" s="195"/>
      <c r="F89" s="151"/>
      <c r="G89" s="89"/>
      <c r="H89" s="148"/>
      <c r="I89" s="148"/>
      <c r="J89" s="148"/>
      <c r="L89" s="31"/>
    </row>
    <row r="90" spans="1:12" s="25" customFormat="1" ht="23.25" customHeight="1">
      <c r="A90" s="48"/>
      <c r="B90" s="169"/>
      <c r="C90" s="169"/>
      <c r="D90" s="372"/>
      <c r="E90" s="220" t="s">
        <v>203</v>
      </c>
      <c r="F90" s="126">
        <v>444.64</v>
      </c>
      <c r="G90" s="88"/>
      <c r="H90" s="148">
        <f>G90*1.2</f>
        <v>0</v>
      </c>
      <c r="I90" s="148">
        <f>F90*G90</f>
        <v>0</v>
      </c>
      <c r="J90" s="148">
        <f>I90*1.2</f>
        <v>0</v>
      </c>
      <c r="L90" s="31"/>
    </row>
    <row r="91" spans="1:12" s="25" customFormat="1" ht="15.75" customHeight="1">
      <c r="A91" s="48"/>
      <c r="B91" s="169"/>
      <c r="C91" s="169"/>
      <c r="D91" s="224"/>
      <c r="E91" s="220"/>
      <c r="F91" s="126"/>
      <c r="G91" s="88"/>
      <c r="H91" s="222"/>
      <c r="I91" s="135"/>
      <c r="J91" s="135"/>
      <c r="L91" s="31"/>
    </row>
    <row r="92" spans="1:12" s="25" customFormat="1" ht="17.25" customHeight="1">
      <c r="A92" s="35" t="s">
        <v>173</v>
      </c>
      <c r="B92" s="171"/>
      <c r="C92" s="171"/>
      <c r="D92" s="219" t="s">
        <v>175</v>
      </c>
      <c r="E92" s="215"/>
      <c r="F92" s="174"/>
      <c r="G92" s="97"/>
      <c r="H92" s="216"/>
      <c r="I92" s="135"/>
      <c r="J92" s="135"/>
      <c r="L92" s="31"/>
    </row>
    <row r="93" spans="1:12" s="25" customFormat="1" ht="45.75" customHeight="1">
      <c r="A93" s="36"/>
      <c r="B93" s="169"/>
      <c r="C93" s="169"/>
      <c r="D93" s="368" t="s">
        <v>189</v>
      </c>
      <c r="E93" s="195"/>
      <c r="F93" s="151"/>
      <c r="G93" s="89"/>
      <c r="H93" s="148"/>
      <c r="I93" s="148"/>
      <c r="J93" s="148"/>
      <c r="L93" s="31"/>
    </row>
    <row r="94" spans="1:12" s="25" customFormat="1" ht="126" customHeight="1">
      <c r="A94" s="48"/>
      <c r="B94" s="169"/>
      <c r="C94" s="169"/>
      <c r="D94" s="372"/>
      <c r="E94" s="220" t="s">
        <v>203</v>
      </c>
      <c r="F94" s="126">
        <v>120.36</v>
      </c>
      <c r="G94" s="88"/>
      <c r="H94" s="148">
        <f>G94*1.2</f>
        <v>0</v>
      </c>
      <c r="I94" s="148">
        <f>F94*G94</f>
        <v>0</v>
      </c>
      <c r="J94" s="148">
        <f>I94*1.2</f>
        <v>0</v>
      </c>
      <c r="L94" s="31"/>
    </row>
    <row r="95" spans="1:12" s="25" customFormat="1" ht="15.75" customHeight="1">
      <c r="A95" s="48"/>
      <c r="B95" s="169"/>
      <c r="C95" s="169"/>
      <c r="D95" s="224"/>
      <c r="E95" s="220"/>
      <c r="F95" s="126"/>
      <c r="G95" s="88"/>
      <c r="H95" s="222"/>
      <c r="I95" s="135"/>
      <c r="J95" s="135"/>
      <c r="L95" s="31"/>
    </row>
    <row r="96" spans="1:12" s="25" customFormat="1" ht="17.25" customHeight="1">
      <c r="A96" s="35" t="s">
        <v>195</v>
      </c>
      <c r="B96" s="171"/>
      <c r="C96" s="171"/>
      <c r="D96" s="219" t="s">
        <v>174</v>
      </c>
      <c r="E96" s="215"/>
      <c r="F96" s="174"/>
      <c r="G96" s="97"/>
      <c r="H96" s="216"/>
      <c r="I96" s="135"/>
      <c r="J96" s="135"/>
      <c r="L96" s="31"/>
    </row>
    <row r="97" spans="1:12" s="25" customFormat="1" ht="45.75" customHeight="1">
      <c r="A97" s="36"/>
      <c r="B97" s="169"/>
      <c r="C97" s="169"/>
      <c r="D97" s="368" t="s">
        <v>208</v>
      </c>
      <c r="E97" s="195"/>
      <c r="F97" s="151"/>
      <c r="G97" s="89"/>
      <c r="H97" s="148"/>
      <c r="I97" s="148"/>
      <c r="J97" s="148"/>
      <c r="L97" s="31"/>
    </row>
    <row r="98" spans="1:12" s="25" customFormat="1" ht="45" customHeight="1">
      <c r="A98" s="48"/>
      <c r="B98" s="169"/>
      <c r="C98" s="169"/>
      <c r="D98" s="372"/>
      <c r="E98" s="220" t="s">
        <v>0</v>
      </c>
      <c r="F98" s="126">
        <v>4</v>
      </c>
      <c r="G98" s="88"/>
      <c r="H98" s="148">
        <f>G98*1.2</f>
        <v>0</v>
      </c>
      <c r="I98" s="148">
        <f>F98*G98</f>
        <v>0</v>
      </c>
      <c r="J98" s="148">
        <f>I98*1.2</f>
        <v>0</v>
      </c>
      <c r="L98" s="31"/>
    </row>
    <row r="99" spans="1:12" s="25" customFormat="1" ht="13.5" customHeight="1">
      <c r="A99" s="48"/>
      <c r="B99" s="169"/>
      <c r="C99" s="169"/>
      <c r="D99" s="217"/>
      <c r="E99" s="218"/>
      <c r="F99" s="151"/>
      <c r="G99" s="89"/>
      <c r="H99" s="152"/>
      <c r="I99" s="135"/>
      <c r="J99" s="135"/>
      <c r="L99" s="31"/>
    </row>
    <row r="100" spans="1:12" s="41" customFormat="1" ht="21" customHeight="1" thickBot="1">
      <c r="A100" s="206">
        <v>500</v>
      </c>
      <c r="B100" s="207"/>
      <c r="C100" s="207"/>
      <c r="D100" s="208" t="str">
        <f>D74</f>
        <v>OSTALI MATERIJAL</v>
      </c>
      <c r="E100" s="156"/>
      <c r="F100" s="33"/>
      <c r="G100" s="95"/>
      <c r="H100" s="40" t="s">
        <v>3</v>
      </c>
      <c r="I100" s="210">
        <f>SUM(I77:I99)</f>
        <v>0</v>
      </c>
      <c r="J100" s="210">
        <f>SUM(J77:J99)</f>
        <v>0</v>
      </c>
      <c r="L100" s="42"/>
    </row>
    <row r="101" spans="1:12" s="25" customFormat="1" ht="28.5" customHeight="1" thickTop="1" thickBot="1">
      <c r="A101" s="48"/>
      <c r="B101" s="169"/>
      <c r="C101" s="169"/>
      <c r="D101" s="217"/>
      <c r="E101" s="218"/>
      <c r="F101" s="151"/>
      <c r="G101" s="89"/>
      <c r="H101" s="152"/>
      <c r="I101" s="135"/>
      <c r="J101" s="135"/>
      <c r="L101" s="31"/>
    </row>
    <row r="102" spans="1:12" s="25" customFormat="1" ht="37.5" customHeight="1" thickTop="1" thickBot="1">
      <c r="A102" s="225"/>
      <c r="B102" s="49"/>
      <c r="C102" s="226"/>
      <c r="D102" s="366" t="s">
        <v>122</v>
      </c>
      <c r="E102" s="366"/>
      <c r="F102" s="366"/>
      <c r="G102" s="366"/>
      <c r="H102" s="227"/>
      <c r="I102" s="135"/>
      <c r="J102" s="135"/>
      <c r="L102" s="42"/>
    </row>
    <row r="103" spans="1:12" s="50" customFormat="1" ht="15.75" thickTop="1">
      <c r="A103" s="228"/>
      <c r="B103" s="43"/>
      <c r="C103" s="43"/>
      <c r="D103" s="160"/>
      <c r="E103" s="161"/>
      <c r="F103" s="34"/>
      <c r="G103" s="46"/>
      <c r="H103" s="229"/>
      <c r="I103" s="230"/>
      <c r="J103" s="135"/>
      <c r="L103" s="25"/>
    </row>
    <row r="104" spans="1:12" s="25" customFormat="1" ht="15.75" thickBot="1">
      <c r="A104" s="231">
        <f>100</f>
        <v>100</v>
      </c>
      <c r="B104" s="43"/>
      <c r="C104" s="232"/>
      <c r="D104" s="233" t="str">
        <f>D19</f>
        <v>ZEMLJANI RADOVI, 
FORMIRANJE ZELENIH POVRŠINA</v>
      </c>
      <c r="E104" s="234"/>
      <c r="F104" s="235"/>
      <c r="G104" s="235"/>
      <c r="H104" s="40" t="s">
        <v>3</v>
      </c>
      <c r="I104" s="210">
        <f>I19</f>
        <v>0</v>
      </c>
      <c r="J104" s="210">
        <f>J19</f>
        <v>0</v>
      </c>
    </row>
    <row r="105" spans="1:12" s="25" customFormat="1" ht="13.5" customHeight="1" thickTop="1" thickBot="1">
      <c r="A105" s="231">
        <f>200</f>
        <v>200</v>
      </c>
      <c r="B105" s="43"/>
      <c r="C105" s="232"/>
      <c r="D105" s="236" t="str">
        <f>D56</f>
        <v>SADNJA SADNICA</v>
      </c>
      <c r="E105" s="234"/>
      <c r="F105" s="235"/>
      <c r="G105" s="235"/>
      <c r="H105" s="40" t="s">
        <v>3</v>
      </c>
      <c r="I105" s="210">
        <f>I56</f>
        <v>0</v>
      </c>
      <c r="J105" s="210">
        <f>J56</f>
        <v>0</v>
      </c>
    </row>
    <row r="106" spans="1:12" s="25" customFormat="1" ht="13.5" customHeight="1" thickTop="1" thickBot="1">
      <c r="A106" s="231">
        <f>300</f>
        <v>300</v>
      </c>
      <c r="B106" s="43"/>
      <c r="C106" s="232"/>
      <c r="D106" s="236" t="str">
        <f>D64</f>
        <v>FORMIRANJE TRAVNJAKA</v>
      </c>
      <c r="E106" s="234"/>
      <c r="F106" s="235"/>
      <c r="G106" s="235"/>
      <c r="H106" s="40" t="s">
        <v>3</v>
      </c>
      <c r="I106" s="210">
        <f>I64</f>
        <v>0</v>
      </c>
      <c r="J106" s="210">
        <f>J64</f>
        <v>0</v>
      </c>
    </row>
    <row r="107" spans="1:12" s="25" customFormat="1" ht="13.5" customHeight="1" thickTop="1" thickBot="1">
      <c r="A107" s="231">
        <f>400</f>
        <v>400</v>
      </c>
      <c r="B107" s="43"/>
      <c r="C107" s="232"/>
      <c r="D107" s="236" t="str">
        <f>D72</f>
        <v>ODRŽAVANJE ZELENILA</v>
      </c>
      <c r="E107" s="234"/>
      <c r="F107" s="235"/>
      <c r="G107" s="235"/>
      <c r="H107" s="40" t="s">
        <v>3</v>
      </c>
      <c r="I107" s="210">
        <f>I72</f>
        <v>0</v>
      </c>
      <c r="J107" s="210">
        <f>J72</f>
        <v>0</v>
      </c>
    </row>
    <row r="108" spans="1:12" s="57" customFormat="1" ht="16.5" thickTop="1" thickBot="1">
      <c r="A108" s="231">
        <f>500</f>
        <v>500</v>
      </c>
      <c r="B108" s="53"/>
      <c r="C108" s="53"/>
      <c r="D108" s="237" t="str">
        <f>D100</f>
        <v>OSTALI MATERIJAL</v>
      </c>
      <c r="E108" s="235"/>
      <c r="F108" s="55"/>
      <c r="G108" s="56"/>
      <c r="H108" s="40" t="s">
        <v>3</v>
      </c>
      <c r="I108" s="238">
        <f>I100</f>
        <v>0</v>
      </c>
      <c r="J108" s="210">
        <f>J100</f>
        <v>0</v>
      </c>
      <c r="L108" s="23"/>
    </row>
    <row r="109" spans="1:12" s="57" customFormat="1" ht="16.5" thickTop="1" thickBot="1">
      <c r="A109" s="239"/>
      <c r="B109" s="53"/>
      <c r="C109" s="53"/>
      <c r="D109" s="237"/>
      <c r="E109" s="235"/>
      <c r="F109" s="55"/>
      <c r="G109" s="56"/>
      <c r="H109" s="240"/>
      <c r="I109" s="241"/>
      <c r="J109" s="210"/>
      <c r="L109" s="23"/>
    </row>
    <row r="110" spans="1:12" ht="15.75" thickBot="1">
      <c r="A110" s="242"/>
      <c r="B110" s="243"/>
      <c r="C110" s="244"/>
      <c r="D110" s="245"/>
      <c r="E110" s="367"/>
      <c r="F110" s="367"/>
      <c r="G110" s="367"/>
      <c r="H110" s="40" t="s">
        <v>3</v>
      </c>
      <c r="I110" s="246">
        <f>SUM(I103:I109)</f>
        <v>0</v>
      </c>
      <c r="J110" s="246">
        <f>SUM(J103:J109)</f>
        <v>0</v>
      </c>
      <c r="L110" s="23"/>
    </row>
    <row r="111" spans="1:12">
      <c r="A111" s="247"/>
      <c r="B111" s="248"/>
      <c r="C111" s="249"/>
      <c r="D111" s="248"/>
      <c r="E111" s="250"/>
      <c r="F111" s="251"/>
      <c r="G111" s="252"/>
      <c r="H111" s="253"/>
      <c r="I111" s="254"/>
      <c r="J111" s="255"/>
    </row>
    <row r="112" spans="1:12">
      <c r="D112" s="66"/>
      <c r="E112" s="65"/>
      <c r="F112" s="67"/>
      <c r="G112" s="67"/>
      <c r="H112" s="67"/>
      <c r="I112" s="64"/>
    </row>
    <row r="113" spans="1:10" ht="13.5" customHeight="1">
      <c r="E113" s="64"/>
      <c r="F113" s="64"/>
      <c r="G113" s="64"/>
      <c r="H113" s="64"/>
      <c r="I113" s="59"/>
    </row>
    <row r="114" spans="1:10" s="57" customFormat="1">
      <c r="A114" s="58"/>
      <c r="B114" s="53"/>
      <c r="C114" s="53"/>
      <c r="D114" s="54"/>
      <c r="E114" s="52"/>
      <c r="F114" s="55"/>
      <c r="G114" s="56"/>
      <c r="H114" s="69"/>
    </row>
    <row r="115" spans="1:10" s="51" customFormat="1">
      <c r="A115" s="62"/>
      <c r="B115" s="63"/>
      <c r="C115" s="63"/>
      <c r="D115" s="68"/>
      <c r="E115" s="32"/>
      <c r="F115" s="60"/>
      <c r="G115" s="52"/>
      <c r="H115" s="70"/>
    </row>
    <row r="116" spans="1:10" s="71" customFormat="1">
      <c r="A116" s="62"/>
      <c r="B116" s="63"/>
      <c r="C116" s="63"/>
      <c r="D116" s="68"/>
      <c r="E116" s="32"/>
      <c r="F116" s="60"/>
      <c r="G116" s="52"/>
      <c r="H116" s="70"/>
    </row>
    <row r="117" spans="1:10" s="72" customFormat="1">
      <c r="A117" s="62"/>
      <c r="B117" s="63"/>
      <c r="C117" s="63"/>
      <c r="D117" s="68"/>
      <c r="E117" s="32"/>
      <c r="F117" s="60"/>
      <c r="G117" s="52"/>
      <c r="H117" s="70"/>
    </row>
    <row r="118" spans="1:10" s="72" customFormat="1">
      <c r="A118" s="62"/>
      <c r="B118" s="63"/>
      <c r="C118" s="63"/>
      <c r="D118" s="68"/>
      <c r="E118" s="32"/>
      <c r="F118" s="60"/>
      <c r="G118" s="52"/>
      <c r="H118" s="70"/>
    </row>
    <row r="119" spans="1:10" s="71" customFormat="1">
      <c r="A119" s="62"/>
      <c r="B119" s="63"/>
      <c r="C119" s="63"/>
      <c r="D119" s="68"/>
      <c r="E119" s="32"/>
      <c r="F119" s="60"/>
      <c r="G119" s="52"/>
      <c r="H119" s="70"/>
      <c r="J119" s="72"/>
    </row>
  </sheetData>
  <sheetProtection password="CC3D" sheet="1" objects="1" scenarios="1"/>
  <mergeCells count="15">
    <mergeCell ref="B1:F1"/>
    <mergeCell ref="D9:H9"/>
    <mergeCell ref="D10:H10"/>
    <mergeCell ref="D11:H11"/>
    <mergeCell ref="B2:H2"/>
    <mergeCell ref="G1:J1"/>
    <mergeCell ref="D102:G102"/>
    <mergeCell ref="E110:G110"/>
    <mergeCell ref="D69:D70"/>
    <mergeCell ref="D77:D78"/>
    <mergeCell ref="D85:D86"/>
    <mergeCell ref="D89:D90"/>
    <mergeCell ref="D81:D82"/>
    <mergeCell ref="D97:D98"/>
    <mergeCell ref="D93:D94"/>
  </mergeCells>
  <pageMargins left="0.7" right="0.7" top="0.75" bottom="0.75" header="0.3" footer="0.3"/>
  <pageSetup paperSize="9" scale="70" orientation="portrait" r:id="rId1"/>
  <rowBreaks count="2" manualBreakCount="2">
    <brk id="60" max="9" man="1"/>
    <brk id="9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view="pageBreakPreview" zoomScaleNormal="100" zoomScaleSheetLayoutView="100" workbookViewId="0">
      <pane ySplit="5" topLeftCell="A6" activePane="bottomLeft" state="frozen"/>
      <selection pane="bottomLeft" activeCell="H3" sqref="H3"/>
    </sheetView>
  </sheetViews>
  <sheetFormatPr defaultColWidth="8.83203125" defaultRowHeight="15"/>
  <cols>
    <col min="1" max="1" width="6.6640625" style="322" customWidth="1"/>
    <col min="2" max="2" width="47.83203125" style="323" hidden="1" customWidth="1"/>
    <col min="3" max="3" width="4.33203125" style="323" hidden="1" customWidth="1"/>
    <col min="4" max="4" width="41.83203125" style="328" customWidth="1"/>
    <col min="5" max="5" width="10.1640625" style="154" customWidth="1"/>
    <col min="6" max="6" width="8.6640625" style="329" customWidth="1"/>
    <col min="7" max="7" width="17.33203125" style="235" customWidth="1"/>
    <col min="8" max="8" width="21.83203125" style="330" customWidth="1"/>
    <col min="9" max="9" width="16.6640625" style="331" customWidth="1"/>
    <col min="10" max="10" width="13.83203125" style="254" customWidth="1"/>
    <col min="11" max="16384" width="8.83203125" style="254"/>
  </cols>
  <sheetData>
    <row r="1" spans="1:12" s="263" customFormat="1" ht="34.5" customHeight="1" thickBot="1">
      <c r="A1" s="262"/>
      <c r="B1" s="391" t="s">
        <v>164</v>
      </c>
      <c r="C1" s="391"/>
      <c r="D1" s="391"/>
      <c r="E1" s="391"/>
      <c r="F1" s="392"/>
      <c r="G1" s="393" t="s">
        <v>165</v>
      </c>
      <c r="H1" s="394"/>
      <c r="I1" s="394"/>
      <c r="J1" s="394"/>
    </row>
    <row r="2" spans="1:12" s="265" customFormat="1" ht="33.75" customHeight="1" thickTop="1" thickBot="1">
      <c r="A2" s="264"/>
      <c r="B2" s="388" t="s">
        <v>135</v>
      </c>
      <c r="C2" s="388"/>
      <c r="D2" s="388"/>
      <c r="E2" s="388"/>
      <c r="F2" s="388"/>
      <c r="G2" s="388"/>
      <c r="H2" s="389"/>
    </row>
    <row r="3" spans="1:12" s="266" customFormat="1" ht="51.75" customHeight="1" thickTop="1" thickBot="1">
      <c r="A3" s="16" t="s">
        <v>97</v>
      </c>
      <c r="B3" s="98" t="s">
        <v>98</v>
      </c>
      <c r="C3" s="98"/>
      <c r="D3" s="98" t="s">
        <v>99</v>
      </c>
      <c r="E3" s="98" t="s">
        <v>100</v>
      </c>
      <c r="F3" s="98" t="s">
        <v>101</v>
      </c>
      <c r="G3" s="99" t="s">
        <v>213</v>
      </c>
      <c r="H3" s="99" t="s">
        <v>214</v>
      </c>
      <c r="I3" s="100" t="s">
        <v>215</v>
      </c>
      <c r="J3" s="101" t="s">
        <v>216</v>
      </c>
    </row>
    <row r="4" spans="1:12" s="107" customFormat="1" ht="15.75" hidden="1" thickTop="1">
      <c r="A4" s="102"/>
      <c r="B4" s="102"/>
      <c r="C4" s="102"/>
      <c r="D4" s="103"/>
      <c r="E4" s="104"/>
      <c r="F4" s="105"/>
      <c r="G4" s="106"/>
      <c r="H4" s="82"/>
      <c r="J4" s="108"/>
    </row>
    <row r="5" spans="1:12" s="107" customFormat="1" hidden="1" thickTop="1">
      <c r="A5" s="102"/>
      <c r="B5" s="102"/>
      <c r="C5" s="102"/>
      <c r="D5" s="103"/>
      <c r="E5" s="104"/>
      <c r="F5" s="105"/>
      <c r="G5" s="56"/>
      <c r="H5" s="82"/>
      <c r="J5" s="108"/>
    </row>
    <row r="6" spans="1:12" s="107" customFormat="1" ht="24" customHeight="1" thickTop="1">
      <c r="A6" s="102"/>
      <c r="B6" s="102"/>
      <c r="C6" s="102"/>
      <c r="D6" s="103"/>
      <c r="E6" s="104"/>
      <c r="F6" s="105"/>
      <c r="G6" s="56"/>
      <c r="H6" s="82"/>
      <c r="J6" s="108"/>
    </row>
    <row r="7" spans="1:12" s="116" customFormat="1" ht="21.75" customHeight="1">
      <c r="A7" s="109"/>
      <c r="B7" s="110" t="s">
        <v>96</v>
      </c>
      <c r="C7" s="109"/>
      <c r="D7" s="390" t="s">
        <v>167</v>
      </c>
      <c r="E7" s="390"/>
      <c r="F7" s="390"/>
      <c r="G7" s="390"/>
      <c r="H7" s="390"/>
      <c r="J7" s="117"/>
      <c r="L7" s="267"/>
    </row>
    <row r="8" spans="1:12" s="107" customFormat="1" ht="24" customHeight="1">
      <c r="A8" s="102"/>
      <c r="B8" s="268"/>
      <c r="C8" s="102"/>
      <c r="D8" s="103"/>
      <c r="E8" s="104"/>
      <c r="F8" s="105"/>
      <c r="G8" s="56"/>
      <c r="H8" s="82"/>
      <c r="J8" s="108"/>
    </row>
    <row r="9" spans="1:12" s="122" customFormat="1" ht="33" customHeight="1">
      <c r="A9" s="118"/>
      <c r="B9" s="119" t="s">
        <v>197</v>
      </c>
      <c r="C9" s="120"/>
      <c r="D9" s="376" t="s">
        <v>209</v>
      </c>
      <c r="E9" s="376"/>
      <c r="F9" s="376"/>
      <c r="G9" s="376"/>
      <c r="H9" s="376"/>
      <c r="I9" s="121"/>
    </row>
    <row r="10" spans="1:12" s="129" customFormat="1" ht="19.5" customHeight="1">
      <c r="A10" s="73"/>
      <c r="B10" s="123"/>
      <c r="C10" s="123"/>
      <c r="D10" s="377" t="s">
        <v>2</v>
      </c>
      <c r="E10" s="377"/>
      <c r="F10" s="377"/>
      <c r="G10" s="377"/>
      <c r="H10" s="377"/>
    </row>
    <row r="11" spans="1:12" s="129" customFormat="1" ht="84" customHeight="1">
      <c r="A11" s="73"/>
      <c r="B11" s="123"/>
      <c r="C11" s="123"/>
      <c r="D11" s="377" t="s">
        <v>210</v>
      </c>
      <c r="E11" s="377"/>
      <c r="F11" s="377"/>
      <c r="G11" s="377"/>
      <c r="H11" s="377"/>
    </row>
    <row r="12" spans="1:12" s="129" customFormat="1" ht="26.25" customHeight="1" thickBot="1">
      <c r="A12" s="22"/>
      <c r="B12" s="123"/>
      <c r="C12" s="123"/>
      <c r="D12" s="124"/>
      <c r="E12" s="125"/>
      <c r="F12" s="126"/>
      <c r="G12" s="127"/>
      <c r="H12" s="128"/>
    </row>
    <row r="13" spans="1:12" s="129" customFormat="1" ht="43.5" thickBot="1">
      <c r="A13" s="269">
        <v>100</v>
      </c>
      <c r="B13" s="131"/>
      <c r="C13" s="131"/>
      <c r="D13" s="131" t="s">
        <v>136</v>
      </c>
      <c r="E13" s="270"/>
      <c r="F13" s="271"/>
      <c r="G13" s="256"/>
      <c r="H13" s="272"/>
      <c r="L13" s="273"/>
    </row>
    <row r="14" spans="1:12" s="129" customFormat="1" ht="13.5" customHeight="1">
      <c r="A14" s="74"/>
      <c r="B14" s="274"/>
      <c r="C14" s="274"/>
      <c r="D14" s="275"/>
      <c r="E14" s="276"/>
      <c r="F14" s="277"/>
      <c r="G14" s="257"/>
      <c r="H14" s="278"/>
      <c r="L14" s="273"/>
    </row>
    <row r="15" spans="1:12" s="129" customFormat="1" ht="25.5">
      <c r="A15" s="75" t="s">
        <v>10</v>
      </c>
      <c r="B15" s="171"/>
      <c r="C15" s="171"/>
      <c r="D15" s="279" t="s">
        <v>138</v>
      </c>
      <c r="E15" s="200"/>
      <c r="F15" s="184"/>
      <c r="G15" s="258"/>
      <c r="H15" s="280"/>
      <c r="L15" s="273"/>
    </row>
    <row r="16" spans="1:12" s="129" customFormat="1" ht="273" customHeight="1">
      <c r="A16" s="74"/>
      <c r="B16" s="274"/>
      <c r="C16" s="274"/>
      <c r="D16" s="281" t="s">
        <v>137</v>
      </c>
      <c r="E16" s="276"/>
      <c r="F16" s="277"/>
      <c r="G16" s="257"/>
      <c r="H16" s="148"/>
      <c r="I16" s="148"/>
      <c r="J16" s="148"/>
      <c r="L16" s="273"/>
    </row>
    <row r="17" spans="1:12" s="129" customFormat="1" ht="13.5" customHeight="1">
      <c r="A17" s="74"/>
      <c r="B17" s="274"/>
      <c r="C17" s="274"/>
      <c r="D17" s="281" t="s">
        <v>11</v>
      </c>
      <c r="E17" s="282" t="s">
        <v>1</v>
      </c>
      <c r="F17" s="126">
        <v>500</v>
      </c>
      <c r="G17" s="259"/>
      <c r="H17" s="283">
        <f>F17*G17</f>
        <v>0</v>
      </c>
      <c r="I17" s="210">
        <f>F17*G17</f>
        <v>0</v>
      </c>
      <c r="J17" s="210">
        <f>I17*1.2</f>
        <v>0</v>
      </c>
      <c r="L17" s="273"/>
    </row>
    <row r="18" spans="1:12" s="129" customFormat="1" ht="13.5" customHeight="1">
      <c r="A18" s="74"/>
      <c r="B18" s="274"/>
      <c r="C18" s="274"/>
      <c r="D18" s="275"/>
      <c r="E18" s="276"/>
      <c r="F18" s="277"/>
      <c r="G18" s="257"/>
      <c r="H18" s="278"/>
      <c r="L18" s="273"/>
    </row>
    <row r="19" spans="1:12" s="129" customFormat="1" ht="13.5" customHeight="1">
      <c r="A19" s="76" t="s">
        <v>12</v>
      </c>
      <c r="B19" s="171"/>
      <c r="C19" s="171"/>
      <c r="D19" s="172" t="s">
        <v>139</v>
      </c>
      <c r="E19" s="200"/>
      <c r="F19" s="184"/>
      <c r="G19" s="258"/>
      <c r="H19" s="280"/>
      <c r="L19" s="273"/>
    </row>
    <row r="20" spans="1:12" s="129" customFormat="1" ht="91.5" customHeight="1">
      <c r="A20" s="73"/>
      <c r="B20" s="277"/>
      <c r="C20" s="277"/>
      <c r="D20" s="176" t="s">
        <v>15</v>
      </c>
      <c r="E20" s="282"/>
      <c r="F20" s="126"/>
      <c r="G20" s="88"/>
      <c r="H20" s="148"/>
      <c r="I20" s="148"/>
      <c r="J20" s="148"/>
      <c r="L20" s="273"/>
    </row>
    <row r="21" spans="1:12" s="129" customFormat="1" ht="13.5" customHeight="1">
      <c r="A21" s="77"/>
      <c r="B21" s="277"/>
      <c r="C21" s="277"/>
      <c r="D21" s="284" t="s">
        <v>11</v>
      </c>
      <c r="E21" s="282" t="s">
        <v>211</v>
      </c>
      <c r="F21" s="126">
        <v>4175</v>
      </c>
      <c r="G21" s="88"/>
      <c r="H21" s="148">
        <f>G21*1.2</f>
        <v>0</v>
      </c>
      <c r="I21" s="148">
        <f>F21*G21</f>
        <v>0</v>
      </c>
      <c r="J21" s="148">
        <f>I21*1.2</f>
        <v>0</v>
      </c>
      <c r="L21" s="273"/>
    </row>
    <row r="22" spans="1:12" s="129" customFormat="1" ht="12" customHeight="1">
      <c r="A22" s="77"/>
      <c r="B22" s="277"/>
      <c r="C22" s="277"/>
      <c r="D22" s="284"/>
      <c r="E22" s="282"/>
      <c r="F22" s="277"/>
      <c r="G22" s="88"/>
      <c r="H22" s="222"/>
      <c r="L22" s="273"/>
    </row>
    <row r="23" spans="1:12" s="129" customFormat="1" ht="12.75" customHeight="1">
      <c r="A23" s="76" t="s">
        <v>13</v>
      </c>
      <c r="B23" s="171"/>
      <c r="C23" s="171"/>
      <c r="D23" s="172" t="s">
        <v>17</v>
      </c>
      <c r="E23" s="285"/>
      <c r="F23" s="184"/>
      <c r="G23" s="260"/>
      <c r="H23" s="286"/>
      <c r="L23" s="273"/>
    </row>
    <row r="24" spans="1:12" s="129" customFormat="1" ht="54.75" customHeight="1">
      <c r="A24" s="73"/>
      <c r="B24" s="277"/>
      <c r="C24" s="277"/>
      <c r="D24" s="176" t="s">
        <v>18</v>
      </c>
      <c r="E24" s="282"/>
      <c r="F24" s="126"/>
      <c r="G24" s="88"/>
      <c r="H24" s="148"/>
      <c r="I24" s="148"/>
      <c r="J24" s="148"/>
      <c r="L24" s="273"/>
    </row>
    <row r="25" spans="1:12" s="129" customFormat="1" ht="15.75">
      <c r="A25" s="73"/>
      <c r="B25" s="277"/>
      <c r="C25" s="277"/>
      <c r="D25" s="284" t="s">
        <v>11</v>
      </c>
      <c r="E25" s="125" t="s">
        <v>211</v>
      </c>
      <c r="F25" s="126">
        <v>4175</v>
      </c>
      <c r="G25" s="88"/>
      <c r="H25" s="148">
        <f>G25*1.2</f>
        <v>0</v>
      </c>
      <c r="I25" s="148">
        <f>F25*G25</f>
        <v>0</v>
      </c>
      <c r="J25" s="148">
        <f>I25*1.2</f>
        <v>0</v>
      </c>
      <c r="L25" s="273"/>
    </row>
    <row r="26" spans="1:12" s="129" customFormat="1" ht="9.75" customHeight="1">
      <c r="A26" s="73"/>
      <c r="B26" s="277"/>
      <c r="C26" s="277"/>
      <c r="D26" s="284"/>
      <c r="E26" s="276"/>
      <c r="F26" s="126"/>
      <c r="G26" s="88"/>
      <c r="H26" s="222"/>
      <c r="L26" s="273"/>
    </row>
    <row r="27" spans="1:12" s="129" customFormat="1" ht="14.25" customHeight="1">
      <c r="A27" s="76" t="s">
        <v>95</v>
      </c>
      <c r="B27" s="171"/>
      <c r="C27" s="171"/>
      <c r="D27" s="287" t="s">
        <v>7</v>
      </c>
      <c r="E27" s="200"/>
      <c r="F27" s="288"/>
      <c r="G27" s="260"/>
      <c r="H27" s="286"/>
      <c r="L27" s="273"/>
    </row>
    <row r="28" spans="1:12" s="129" customFormat="1" ht="51" customHeight="1">
      <c r="A28" s="73"/>
      <c r="B28" s="277"/>
      <c r="C28" s="277"/>
      <c r="D28" s="289" t="s">
        <v>20</v>
      </c>
      <c r="E28" s="276"/>
      <c r="F28" s="126"/>
      <c r="G28" s="88"/>
      <c r="H28" s="148"/>
      <c r="I28" s="148"/>
      <c r="J28" s="148"/>
      <c r="L28" s="273"/>
    </row>
    <row r="29" spans="1:12" s="129" customFormat="1" ht="15.75">
      <c r="A29" s="73"/>
      <c r="B29" s="277"/>
      <c r="C29" s="277"/>
      <c r="D29" s="289" t="s">
        <v>21</v>
      </c>
      <c r="E29" s="282"/>
      <c r="F29" s="126"/>
      <c r="G29" s="88"/>
      <c r="H29" s="148"/>
      <c r="I29" s="148"/>
      <c r="J29" s="148"/>
      <c r="L29" s="273"/>
    </row>
    <row r="30" spans="1:12" s="129" customFormat="1" ht="14.25" customHeight="1">
      <c r="A30" s="73"/>
      <c r="B30" s="277"/>
      <c r="C30" s="277"/>
      <c r="D30" s="289" t="s">
        <v>22</v>
      </c>
      <c r="E30" s="282" t="s">
        <v>0</v>
      </c>
      <c r="F30" s="126">
        <v>14</v>
      </c>
      <c r="G30" s="88"/>
      <c r="H30" s="148">
        <f>G30*1.2</f>
        <v>0</v>
      </c>
      <c r="I30" s="148">
        <f>F30*G30</f>
        <v>0</v>
      </c>
      <c r="J30" s="148">
        <f>I30*1.2</f>
        <v>0</v>
      </c>
      <c r="L30" s="273"/>
    </row>
    <row r="31" spans="1:12" s="129" customFormat="1" ht="12" customHeight="1">
      <c r="A31" s="73"/>
      <c r="B31" s="277"/>
      <c r="C31" s="277"/>
      <c r="D31" s="290"/>
      <c r="E31" s="276"/>
      <c r="F31" s="126"/>
      <c r="G31" s="88"/>
      <c r="H31" s="222"/>
      <c r="L31" s="273"/>
    </row>
    <row r="32" spans="1:12" s="129" customFormat="1" ht="12" customHeight="1">
      <c r="A32" s="76" t="s">
        <v>141</v>
      </c>
      <c r="B32" s="184"/>
      <c r="C32" s="184"/>
      <c r="D32" s="291" t="s">
        <v>24</v>
      </c>
      <c r="E32" s="200"/>
      <c r="F32" s="288"/>
      <c r="G32" s="260"/>
      <c r="H32" s="286"/>
      <c r="L32" s="273"/>
    </row>
    <row r="33" spans="1:12" s="129" customFormat="1" ht="30.75" customHeight="1">
      <c r="A33" s="73"/>
      <c r="B33" s="277"/>
      <c r="C33" s="277"/>
      <c r="D33" s="188" t="s">
        <v>25</v>
      </c>
      <c r="E33" s="276"/>
      <c r="F33" s="126"/>
      <c r="G33" s="88"/>
      <c r="H33" s="148"/>
      <c r="I33" s="148"/>
      <c r="J33" s="148"/>
      <c r="L33" s="273"/>
    </row>
    <row r="34" spans="1:12" s="129" customFormat="1" ht="15.75">
      <c r="A34" s="73"/>
      <c r="B34" s="277"/>
      <c r="C34" s="277"/>
      <c r="D34" s="192" t="s">
        <v>8</v>
      </c>
      <c r="E34" s="276"/>
      <c r="F34" s="126"/>
      <c r="G34" s="88"/>
      <c r="H34" s="148"/>
      <c r="I34" s="148"/>
      <c r="J34" s="148"/>
      <c r="L34" s="273"/>
    </row>
    <row r="35" spans="1:12" s="129" customFormat="1" ht="15.75">
      <c r="A35" s="73"/>
      <c r="B35" s="277"/>
      <c r="C35" s="277"/>
      <c r="D35" s="192" t="s">
        <v>140</v>
      </c>
      <c r="E35" s="125" t="s">
        <v>211</v>
      </c>
      <c r="F35" s="126">
        <v>500</v>
      </c>
      <c r="G35" s="88"/>
      <c r="H35" s="148">
        <f t="shared" ref="H35:H38" si="0">G35*1.2</f>
        <v>0</v>
      </c>
      <c r="I35" s="148">
        <f t="shared" ref="I35:I38" si="1">F35*G35</f>
        <v>0</v>
      </c>
      <c r="J35" s="148">
        <f t="shared" ref="J35:J38" si="2">I35*1.2</f>
        <v>0</v>
      </c>
      <c r="L35" s="273"/>
    </row>
    <row r="36" spans="1:12" s="129" customFormat="1" ht="15.75">
      <c r="A36" s="73"/>
      <c r="B36" s="277"/>
      <c r="C36" s="277"/>
      <c r="D36" s="192" t="s">
        <v>26</v>
      </c>
      <c r="E36" s="125" t="s">
        <v>211</v>
      </c>
      <c r="F36" s="126">
        <v>195</v>
      </c>
      <c r="G36" s="88"/>
      <c r="H36" s="148">
        <f t="shared" si="0"/>
        <v>0</v>
      </c>
      <c r="I36" s="148">
        <f t="shared" si="1"/>
        <v>0</v>
      </c>
      <c r="J36" s="148">
        <f t="shared" si="2"/>
        <v>0</v>
      </c>
      <c r="L36" s="273"/>
    </row>
    <row r="37" spans="1:12" s="129" customFormat="1" ht="15.75">
      <c r="A37" s="73"/>
      <c r="B37" s="277"/>
      <c r="C37" s="277"/>
      <c r="D37" s="192" t="s">
        <v>27</v>
      </c>
      <c r="E37" s="125" t="s">
        <v>211</v>
      </c>
      <c r="F37" s="126">
        <v>1930</v>
      </c>
      <c r="G37" s="88"/>
      <c r="H37" s="148">
        <f t="shared" si="0"/>
        <v>0</v>
      </c>
      <c r="I37" s="148">
        <f t="shared" si="1"/>
        <v>0</v>
      </c>
      <c r="J37" s="148">
        <f t="shared" si="2"/>
        <v>0</v>
      </c>
      <c r="L37" s="273"/>
    </row>
    <row r="38" spans="1:12" s="129" customFormat="1" ht="15.75">
      <c r="A38" s="73"/>
      <c r="B38" s="277"/>
      <c r="C38" s="277"/>
      <c r="D38" s="292" t="s">
        <v>28</v>
      </c>
      <c r="E38" s="125" t="s">
        <v>211</v>
      </c>
      <c r="F38" s="126">
        <v>1100</v>
      </c>
      <c r="G38" s="88"/>
      <c r="H38" s="148">
        <f t="shared" si="0"/>
        <v>0</v>
      </c>
      <c r="I38" s="148">
        <f t="shared" si="1"/>
        <v>0</v>
      </c>
      <c r="J38" s="148">
        <f t="shared" si="2"/>
        <v>0</v>
      </c>
      <c r="L38" s="273"/>
    </row>
    <row r="39" spans="1:12" s="129" customFormat="1" ht="10.5" customHeight="1">
      <c r="A39" s="73"/>
      <c r="B39" s="277"/>
      <c r="C39" s="277"/>
      <c r="D39" s="292"/>
      <c r="E39" s="282"/>
      <c r="F39" s="126"/>
      <c r="G39" s="88"/>
      <c r="H39" s="222"/>
      <c r="L39" s="273"/>
    </row>
    <row r="40" spans="1:12" s="129" customFormat="1" ht="14.25" customHeight="1">
      <c r="A40" s="76" t="s">
        <v>142</v>
      </c>
      <c r="B40" s="190"/>
      <c r="C40" s="190"/>
      <c r="D40" s="291" t="s">
        <v>30</v>
      </c>
      <c r="E40" s="293"/>
      <c r="F40" s="288"/>
      <c r="G40" s="260"/>
      <c r="H40" s="286"/>
      <c r="L40" s="273"/>
    </row>
    <row r="41" spans="1:12" s="129" customFormat="1" ht="28.5" customHeight="1">
      <c r="A41" s="22"/>
      <c r="B41" s="123"/>
      <c r="C41" s="123"/>
      <c r="D41" s="192" t="s">
        <v>31</v>
      </c>
      <c r="E41" s="112"/>
      <c r="F41" s="126"/>
      <c r="G41" s="88"/>
      <c r="H41" s="148"/>
      <c r="I41" s="148"/>
      <c r="J41" s="148"/>
      <c r="L41" s="273"/>
    </row>
    <row r="42" spans="1:12" s="129" customFormat="1" ht="12.75" customHeight="1">
      <c r="A42" s="22"/>
      <c r="B42" s="123"/>
      <c r="C42" s="123"/>
      <c r="D42" s="192" t="s">
        <v>11</v>
      </c>
      <c r="E42" s="112"/>
      <c r="F42" s="126"/>
      <c r="G42" s="88"/>
      <c r="H42" s="148"/>
      <c r="I42" s="148"/>
      <c r="J42" s="148"/>
      <c r="L42" s="273"/>
    </row>
    <row r="43" spans="1:12" s="129" customFormat="1" ht="13.5" customHeight="1">
      <c r="A43" s="78"/>
      <c r="B43" s="123"/>
      <c r="C43" s="123"/>
      <c r="D43" s="284" t="s">
        <v>32</v>
      </c>
      <c r="E43" s="125" t="s">
        <v>211</v>
      </c>
      <c r="F43" s="126">
        <v>1052</v>
      </c>
      <c r="G43" s="261"/>
      <c r="H43" s="148">
        <f>G43*1.2</f>
        <v>0</v>
      </c>
      <c r="I43" s="148">
        <f>F43*G43</f>
        <v>0</v>
      </c>
      <c r="J43" s="148">
        <f>I43*1.2</f>
        <v>0</v>
      </c>
      <c r="L43" s="273"/>
    </row>
    <row r="44" spans="1:12" s="129" customFormat="1" ht="12" customHeight="1">
      <c r="A44" s="78"/>
      <c r="B44" s="123"/>
      <c r="C44" s="123"/>
      <c r="D44" s="198" t="s">
        <v>33</v>
      </c>
      <c r="E44" s="125" t="s">
        <v>211</v>
      </c>
      <c r="F44" s="126">
        <v>885</v>
      </c>
      <c r="G44" s="261"/>
      <c r="H44" s="148">
        <f>G44*1.2</f>
        <v>0</v>
      </c>
      <c r="I44" s="148">
        <f>F44*G44</f>
        <v>0</v>
      </c>
      <c r="J44" s="148">
        <f>I44*1.2</f>
        <v>0</v>
      </c>
      <c r="L44" s="273"/>
    </row>
    <row r="45" spans="1:12" s="129" customFormat="1" ht="18.75">
      <c r="A45" s="78"/>
      <c r="B45" s="123"/>
      <c r="C45" s="123"/>
      <c r="D45" s="284"/>
      <c r="E45" s="125"/>
      <c r="F45" s="126"/>
      <c r="G45" s="88"/>
      <c r="H45" s="222"/>
      <c r="L45" s="273"/>
    </row>
    <row r="46" spans="1:12" s="129" customFormat="1" ht="15" customHeight="1">
      <c r="A46" s="76" t="s">
        <v>143</v>
      </c>
      <c r="B46" s="184"/>
      <c r="C46" s="184"/>
      <c r="D46" s="294" t="s">
        <v>35</v>
      </c>
      <c r="E46" s="200"/>
      <c r="F46" s="288"/>
      <c r="G46" s="260"/>
      <c r="H46" s="286"/>
      <c r="L46" s="273"/>
    </row>
    <row r="47" spans="1:12" s="129" customFormat="1" ht="43.5" customHeight="1">
      <c r="A47" s="73"/>
      <c r="B47" s="277"/>
      <c r="C47" s="277"/>
      <c r="D47" s="292" t="s">
        <v>36</v>
      </c>
      <c r="E47" s="282"/>
      <c r="F47" s="126"/>
      <c r="G47" s="88"/>
      <c r="H47" s="148"/>
      <c r="I47" s="148"/>
      <c r="J47" s="148"/>
      <c r="L47" s="273"/>
    </row>
    <row r="48" spans="1:12" s="129" customFormat="1" ht="15.75">
      <c r="A48" s="73"/>
      <c r="B48" s="277"/>
      <c r="C48" s="277"/>
      <c r="D48" s="192" t="s">
        <v>37</v>
      </c>
      <c r="E48" s="282" t="s">
        <v>0</v>
      </c>
      <c r="F48" s="126">
        <v>10</v>
      </c>
      <c r="G48" s="88"/>
      <c r="H48" s="148">
        <f>G48*1.2</f>
        <v>0</v>
      </c>
      <c r="I48" s="148">
        <f>F48*G48</f>
        <v>0</v>
      </c>
      <c r="J48" s="148">
        <f>I48*1.2</f>
        <v>0</v>
      </c>
      <c r="L48" s="273"/>
    </row>
    <row r="49" spans="1:12" s="129" customFormat="1" ht="15.75">
      <c r="A49" s="73"/>
      <c r="B49" s="277"/>
      <c r="C49" s="277"/>
      <c r="D49" s="274"/>
      <c r="E49" s="282"/>
      <c r="F49" s="126"/>
      <c r="G49" s="88"/>
      <c r="H49" s="222"/>
      <c r="L49" s="273"/>
    </row>
    <row r="50" spans="1:12" s="129" customFormat="1" ht="13.5" customHeight="1">
      <c r="A50" s="76" t="s">
        <v>144</v>
      </c>
      <c r="B50" s="184"/>
      <c r="C50" s="184"/>
      <c r="D50" s="295" t="s">
        <v>38</v>
      </c>
      <c r="E50" s="285"/>
      <c r="F50" s="288"/>
      <c r="G50" s="260"/>
      <c r="H50" s="286"/>
      <c r="I50" s="296"/>
      <c r="J50" s="296"/>
      <c r="L50" s="273"/>
    </row>
    <row r="51" spans="1:12" s="129" customFormat="1" ht="28.5" customHeight="1">
      <c r="A51" s="73"/>
      <c r="B51" s="277"/>
      <c r="C51" s="277"/>
      <c r="D51" s="198" t="s">
        <v>39</v>
      </c>
      <c r="E51" s="282"/>
      <c r="F51" s="297"/>
      <c r="G51" s="88"/>
      <c r="H51" s="148"/>
      <c r="I51" s="148"/>
      <c r="J51" s="148"/>
      <c r="L51" s="273"/>
    </row>
    <row r="52" spans="1:12" s="129" customFormat="1" ht="13.5" customHeight="1">
      <c r="A52" s="73"/>
      <c r="B52" s="277"/>
      <c r="C52" s="277"/>
      <c r="D52" s="198" t="s">
        <v>37</v>
      </c>
      <c r="E52" s="282" t="s">
        <v>0</v>
      </c>
      <c r="F52" s="126">
        <v>45</v>
      </c>
      <c r="G52" s="88"/>
      <c r="H52" s="148">
        <f>G52*1.2</f>
        <v>0</v>
      </c>
      <c r="I52" s="148">
        <f>F52*G52</f>
        <v>0</v>
      </c>
      <c r="J52" s="148">
        <f>I52*1.2</f>
        <v>0</v>
      </c>
      <c r="L52" s="273"/>
    </row>
    <row r="53" spans="1:12" s="129" customFormat="1" ht="15.75">
      <c r="A53" s="73"/>
      <c r="B53" s="277"/>
      <c r="C53" s="277"/>
      <c r="D53" s="198"/>
      <c r="E53" s="282"/>
      <c r="F53" s="126"/>
      <c r="G53" s="88"/>
      <c r="H53" s="222"/>
      <c r="L53" s="273"/>
    </row>
    <row r="54" spans="1:12" s="129" customFormat="1" ht="14.25" customHeight="1">
      <c r="A54" s="76" t="s">
        <v>145</v>
      </c>
      <c r="B54" s="184"/>
      <c r="C54" s="184"/>
      <c r="D54" s="203" t="s">
        <v>40</v>
      </c>
      <c r="E54" s="285"/>
      <c r="F54" s="288"/>
      <c r="G54" s="260"/>
      <c r="H54" s="286"/>
      <c r="L54" s="273"/>
    </row>
    <row r="55" spans="1:12" s="129" customFormat="1" ht="15.75">
      <c r="A55" s="73"/>
      <c r="B55" s="277"/>
      <c r="C55" s="277"/>
      <c r="D55" s="198" t="s">
        <v>37</v>
      </c>
      <c r="E55" s="282"/>
      <c r="F55" s="126"/>
      <c r="G55" s="88"/>
      <c r="H55" s="148"/>
      <c r="I55" s="148"/>
      <c r="J55" s="148"/>
      <c r="L55" s="273"/>
    </row>
    <row r="56" spans="1:12" s="129" customFormat="1" ht="15.75">
      <c r="A56" s="73"/>
      <c r="B56" s="277"/>
      <c r="C56" s="277"/>
      <c r="D56" s="198" t="s">
        <v>192</v>
      </c>
      <c r="E56" s="282" t="s">
        <v>0</v>
      </c>
      <c r="F56" s="126">
        <v>1</v>
      </c>
      <c r="G56" s="88"/>
      <c r="H56" s="148">
        <f>G56*1.2</f>
        <v>0</v>
      </c>
      <c r="I56" s="148">
        <f>F56*G56</f>
        <v>0</v>
      </c>
      <c r="J56" s="148">
        <f>I56*1.2</f>
        <v>0</v>
      </c>
      <c r="L56" s="273"/>
    </row>
    <row r="57" spans="1:12" s="129" customFormat="1" ht="15.75">
      <c r="A57" s="73"/>
      <c r="B57" s="277"/>
      <c r="C57" s="277"/>
      <c r="D57" s="198" t="s">
        <v>146</v>
      </c>
      <c r="E57" s="282" t="s">
        <v>0</v>
      </c>
      <c r="F57" s="126">
        <v>4</v>
      </c>
      <c r="G57" s="259"/>
      <c r="H57" s="148">
        <f>G57*1.2</f>
        <v>0</v>
      </c>
      <c r="I57" s="148">
        <f>F57*G57</f>
        <v>0</v>
      </c>
      <c r="J57" s="148">
        <f>I57*1.2</f>
        <v>0</v>
      </c>
      <c r="L57" s="273"/>
    </row>
    <row r="58" spans="1:12" s="129" customFormat="1" ht="15.75">
      <c r="A58" s="73"/>
      <c r="B58" s="277"/>
      <c r="C58" s="277"/>
      <c r="D58" s="198" t="s">
        <v>41</v>
      </c>
      <c r="E58" s="282" t="s">
        <v>0</v>
      </c>
      <c r="F58" s="126">
        <v>9</v>
      </c>
      <c r="G58" s="88"/>
      <c r="H58" s="148">
        <f>G58*1.2</f>
        <v>0</v>
      </c>
      <c r="I58" s="148">
        <f>F58*G58</f>
        <v>0</v>
      </c>
      <c r="J58" s="148">
        <f>I58*1.2</f>
        <v>0</v>
      </c>
      <c r="L58" s="273"/>
    </row>
    <row r="59" spans="1:12" s="129" customFormat="1" ht="15.75">
      <c r="A59" s="73"/>
      <c r="B59" s="277"/>
      <c r="C59" s="277"/>
      <c r="D59" s="198"/>
      <c r="E59" s="282"/>
      <c r="F59" s="126"/>
      <c r="G59" s="88"/>
      <c r="H59" s="222"/>
      <c r="L59" s="273"/>
    </row>
    <row r="60" spans="1:12" s="129" customFormat="1" ht="15.75" customHeight="1">
      <c r="A60" s="76" t="s">
        <v>42</v>
      </c>
      <c r="B60" s="184"/>
      <c r="C60" s="184"/>
      <c r="D60" s="295" t="s">
        <v>43</v>
      </c>
      <c r="E60" s="285"/>
      <c r="F60" s="288"/>
      <c r="G60" s="260"/>
      <c r="H60" s="298"/>
      <c r="I60" s="296"/>
      <c r="J60" s="296"/>
      <c r="L60" s="273"/>
    </row>
    <row r="61" spans="1:12" s="129" customFormat="1" ht="15.75">
      <c r="A61" s="73"/>
      <c r="B61" s="277"/>
      <c r="C61" s="277"/>
      <c r="D61" s="198" t="s">
        <v>22</v>
      </c>
      <c r="E61" s="282"/>
      <c r="F61" s="126"/>
      <c r="G61" s="88"/>
      <c r="H61" s="148"/>
      <c r="I61" s="148"/>
      <c r="J61" s="148"/>
      <c r="L61" s="273"/>
    </row>
    <row r="62" spans="1:12" s="129" customFormat="1" ht="27" customHeight="1">
      <c r="A62" s="73"/>
      <c r="B62" s="277"/>
      <c r="C62" s="277"/>
      <c r="D62" s="198" t="s">
        <v>44</v>
      </c>
      <c r="E62" s="282" t="s">
        <v>0</v>
      </c>
      <c r="F62" s="126">
        <v>8</v>
      </c>
      <c r="G62" s="88"/>
      <c r="H62" s="148">
        <f>G62*1.2</f>
        <v>0</v>
      </c>
      <c r="I62" s="148">
        <f>F62*G62</f>
        <v>0</v>
      </c>
      <c r="J62" s="148">
        <f>I62*1.2</f>
        <v>0</v>
      </c>
      <c r="L62" s="273"/>
    </row>
    <row r="63" spans="1:12" s="129" customFormat="1" ht="15.75">
      <c r="A63" s="73"/>
      <c r="B63" s="277"/>
      <c r="C63" s="277"/>
      <c r="D63" s="198"/>
      <c r="E63" s="282"/>
      <c r="F63" s="126"/>
      <c r="G63" s="88"/>
      <c r="H63" s="222"/>
      <c r="L63" s="273"/>
    </row>
    <row r="64" spans="1:12" s="129" customFormat="1" ht="14.25" customHeight="1">
      <c r="A64" s="76" t="s">
        <v>45</v>
      </c>
      <c r="B64" s="184"/>
      <c r="C64" s="184"/>
      <c r="D64" s="203" t="s">
        <v>147</v>
      </c>
      <c r="E64" s="285"/>
      <c r="F64" s="288"/>
      <c r="G64" s="260"/>
      <c r="H64" s="286"/>
      <c r="L64" s="273"/>
    </row>
    <row r="65" spans="1:12" s="129" customFormat="1" ht="24.75" customHeight="1">
      <c r="A65" s="73"/>
      <c r="B65" s="277"/>
      <c r="C65" s="277"/>
      <c r="D65" s="198" t="s">
        <v>46</v>
      </c>
      <c r="E65" s="282"/>
      <c r="F65" s="126"/>
      <c r="G65" s="88"/>
      <c r="H65" s="148"/>
      <c r="I65" s="148"/>
      <c r="J65" s="148"/>
      <c r="L65" s="273"/>
    </row>
    <row r="66" spans="1:12" s="129" customFormat="1" ht="13.5" customHeight="1">
      <c r="A66" s="73"/>
      <c r="B66" s="277"/>
      <c r="C66" s="277"/>
      <c r="D66" s="198" t="s">
        <v>37</v>
      </c>
      <c r="E66" s="282" t="s">
        <v>0</v>
      </c>
      <c r="F66" s="126">
        <v>2</v>
      </c>
      <c r="G66" s="88"/>
      <c r="H66" s="148">
        <f>G66*1.2</f>
        <v>0</v>
      </c>
      <c r="I66" s="148">
        <f>F66*G66</f>
        <v>0</v>
      </c>
      <c r="J66" s="148">
        <f>I66*1.2</f>
        <v>0</v>
      </c>
      <c r="L66" s="273"/>
    </row>
    <row r="67" spans="1:12" s="129" customFormat="1" ht="15.75">
      <c r="A67" s="73"/>
      <c r="B67" s="277"/>
      <c r="C67" s="277"/>
      <c r="D67" s="299"/>
      <c r="E67" s="282"/>
      <c r="F67" s="126"/>
      <c r="G67" s="88"/>
      <c r="H67" s="222"/>
      <c r="L67" s="273"/>
    </row>
    <row r="68" spans="1:12" s="129" customFormat="1" ht="14.25" customHeight="1">
      <c r="A68" s="76" t="s">
        <v>47</v>
      </c>
      <c r="B68" s="184"/>
      <c r="C68" s="184"/>
      <c r="D68" s="203" t="s">
        <v>48</v>
      </c>
      <c r="E68" s="285"/>
      <c r="F68" s="288"/>
      <c r="G68" s="260"/>
      <c r="H68" s="286"/>
      <c r="L68" s="273"/>
    </row>
    <row r="69" spans="1:12" s="129" customFormat="1" ht="39.75" customHeight="1">
      <c r="A69" s="73"/>
      <c r="B69" s="277"/>
      <c r="C69" s="277"/>
      <c r="D69" s="198" t="s">
        <v>191</v>
      </c>
      <c r="E69" s="282"/>
      <c r="F69" s="126"/>
      <c r="G69" s="88"/>
      <c r="H69" s="148"/>
      <c r="I69" s="148"/>
      <c r="J69" s="148"/>
      <c r="L69" s="273"/>
    </row>
    <row r="70" spans="1:12" s="129" customFormat="1" ht="39.75" customHeight="1">
      <c r="A70" s="73"/>
      <c r="B70" s="277"/>
      <c r="C70" s="277"/>
      <c r="D70" s="198" t="s">
        <v>190</v>
      </c>
      <c r="E70" s="282" t="s">
        <v>0</v>
      </c>
      <c r="F70" s="126">
        <v>1</v>
      </c>
      <c r="G70" s="88"/>
      <c r="H70" s="148">
        <f>G70*1.2</f>
        <v>0</v>
      </c>
      <c r="I70" s="148">
        <f>F70*G70</f>
        <v>0</v>
      </c>
      <c r="J70" s="148">
        <f>I70*1.2</f>
        <v>0</v>
      </c>
      <c r="L70" s="273"/>
    </row>
    <row r="71" spans="1:12" s="129" customFormat="1" ht="13.5" customHeight="1">
      <c r="A71" s="73"/>
      <c r="B71" s="277"/>
      <c r="C71" s="277"/>
      <c r="D71" s="198" t="s">
        <v>148</v>
      </c>
      <c r="E71" s="282" t="s">
        <v>0</v>
      </c>
      <c r="F71" s="126">
        <v>1</v>
      </c>
      <c r="G71" s="88"/>
      <c r="H71" s="148">
        <f>G71*1.2</f>
        <v>0</v>
      </c>
      <c r="I71" s="148">
        <f>F71*G71</f>
        <v>0</v>
      </c>
      <c r="J71" s="148">
        <f>I71*1.2</f>
        <v>0</v>
      </c>
      <c r="L71" s="273"/>
    </row>
    <row r="72" spans="1:12" s="129" customFormat="1" ht="15.75">
      <c r="A72" s="73"/>
      <c r="B72" s="277"/>
      <c r="C72" s="277"/>
      <c r="D72" s="198"/>
      <c r="E72" s="282"/>
      <c r="F72" s="126"/>
      <c r="G72" s="88"/>
      <c r="H72" s="222"/>
      <c r="L72" s="273"/>
    </row>
    <row r="73" spans="1:12" s="129" customFormat="1" ht="15.75" customHeight="1">
      <c r="A73" s="76" t="s">
        <v>49</v>
      </c>
      <c r="B73" s="184"/>
      <c r="C73" s="184"/>
      <c r="D73" s="203" t="s">
        <v>50</v>
      </c>
      <c r="E73" s="285"/>
      <c r="F73" s="288"/>
      <c r="G73" s="260"/>
      <c r="H73" s="286"/>
      <c r="L73" s="273"/>
    </row>
    <row r="74" spans="1:12" s="129" customFormat="1" ht="27" customHeight="1">
      <c r="A74" s="73"/>
      <c r="B74" s="277"/>
      <c r="C74" s="277"/>
      <c r="D74" s="300" t="s">
        <v>51</v>
      </c>
      <c r="E74" s="282"/>
      <c r="F74" s="126"/>
      <c r="G74" s="88"/>
      <c r="H74" s="148"/>
      <c r="I74" s="148"/>
      <c r="J74" s="148"/>
      <c r="L74" s="273"/>
    </row>
    <row r="75" spans="1:12" s="129" customFormat="1" ht="15" customHeight="1">
      <c r="A75" s="73"/>
      <c r="B75" s="277"/>
      <c r="C75" s="277"/>
      <c r="D75" s="301" t="s">
        <v>37</v>
      </c>
      <c r="E75" s="282"/>
      <c r="F75" s="126"/>
      <c r="G75" s="88"/>
      <c r="H75" s="148"/>
      <c r="I75" s="148"/>
      <c r="J75" s="148"/>
      <c r="L75" s="273"/>
    </row>
    <row r="76" spans="1:12" s="129" customFormat="1" ht="15" customHeight="1">
      <c r="A76" s="73"/>
      <c r="B76" s="277"/>
      <c r="C76" s="277"/>
      <c r="D76" s="198" t="s">
        <v>149</v>
      </c>
      <c r="E76" s="282" t="s">
        <v>0</v>
      </c>
      <c r="F76" s="126">
        <v>4</v>
      </c>
      <c r="G76" s="259"/>
      <c r="H76" s="148">
        <f>G76*1.2</f>
        <v>0</v>
      </c>
      <c r="I76" s="148">
        <f>F76*G76</f>
        <v>0</v>
      </c>
      <c r="J76" s="148">
        <f>I76*1.2</f>
        <v>0</v>
      </c>
      <c r="L76" s="273"/>
    </row>
    <row r="77" spans="1:12" s="129" customFormat="1" ht="38.25">
      <c r="A77" s="73"/>
      <c r="B77" s="277"/>
      <c r="C77" s="277"/>
      <c r="D77" s="198" t="s">
        <v>212</v>
      </c>
      <c r="E77" s="282" t="s">
        <v>0</v>
      </c>
      <c r="F77" s="126">
        <v>31</v>
      </c>
      <c r="G77" s="88"/>
      <c r="H77" s="148">
        <f>G77*1.2</f>
        <v>0</v>
      </c>
      <c r="I77" s="148">
        <f>F77*G77</f>
        <v>0</v>
      </c>
      <c r="J77" s="148">
        <f>I77*1.2</f>
        <v>0</v>
      </c>
      <c r="L77" s="273"/>
    </row>
    <row r="78" spans="1:12" s="129" customFormat="1" ht="15.75">
      <c r="A78" s="73"/>
      <c r="B78" s="277"/>
      <c r="C78" s="277"/>
      <c r="D78" s="299"/>
      <c r="E78" s="276"/>
      <c r="F78" s="126"/>
      <c r="G78" s="88"/>
      <c r="H78" s="222"/>
      <c r="L78" s="273"/>
    </row>
    <row r="79" spans="1:12" s="129" customFormat="1" ht="14.25" customHeight="1">
      <c r="A79" s="76" t="s">
        <v>52</v>
      </c>
      <c r="B79" s="184"/>
      <c r="C79" s="184"/>
      <c r="D79" s="295" t="s">
        <v>53</v>
      </c>
      <c r="E79" s="200"/>
      <c r="F79" s="288"/>
      <c r="G79" s="260"/>
      <c r="H79" s="286"/>
      <c r="L79" s="273"/>
    </row>
    <row r="80" spans="1:12" s="129" customFormat="1" ht="37.5" customHeight="1">
      <c r="A80" s="73"/>
      <c r="B80" s="277"/>
      <c r="C80" s="277"/>
      <c r="D80" s="302" t="s">
        <v>54</v>
      </c>
      <c r="E80" s="276"/>
      <c r="F80" s="126"/>
      <c r="G80" s="88"/>
      <c r="H80" s="148"/>
      <c r="I80" s="148"/>
      <c r="J80" s="148"/>
      <c r="L80" s="273"/>
    </row>
    <row r="81" spans="1:12" s="129" customFormat="1" ht="15.75">
      <c r="A81" s="73"/>
      <c r="B81" s="277"/>
      <c r="C81" s="277"/>
      <c r="D81" s="301" t="s">
        <v>37</v>
      </c>
      <c r="E81" s="276"/>
      <c r="F81" s="126"/>
      <c r="G81" s="88"/>
      <c r="H81" s="148"/>
      <c r="I81" s="148"/>
      <c r="J81" s="148"/>
      <c r="L81" s="273"/>
    </row>
    <row r="82" spans="1:12" s="129" customFormat="1" ht="15.75">
      <c r="A82" s="73"/>
      <c r="B82" s="277"/>
      <c r="C82" s="277"/>
      <c r="D82" s="302" t="s">
        <v>55</v>
      </c>
      <c r="E82" s="282" t="s">
        <v>0</v>
      </c>
      <c r="F82" s="126">
        <v>9</v>
      </c>
      <c r="G82" s="88"/>
      <c r="H82" s="148">
        <f>G82*1.2</f>
        <v>0</v>
      </c>
      <c r="I82" s="148">
        <f>F82*G82</f>
        <v>0</v>
      </c>
      <c r="J82" s="148">
        <f>I82*1.2</f>
        <v>0</v>
      </c>
      <c r="L82" s="273"/>
    </row>
    <row r="83" spans="1:12" s="129" customFormat="1" ht="15.75">
      <c r="A83" s="73"/>
      <c r="B83" s="277"/>
      <c r="C83" s="277"/>
      <c r="D83" s="302"/>
      <c r="E83" s="282"/>
      <c r="F83" s="126"/>
      <c r="G83" s="88"/>
      <c r="H83" s="222"/>
      <c r="L83" s="273"/>
    </row>
    <row r="84" spans="1:12" s="129" customFormat="1" ht="18.75">
      <c r="A84" s="76" t="s">
        <v>56</v>
      </c>
      <c r="B84" s="184"/>
      <c r="C84" s="184"/>
      <c r="D84" s="303" t="s">
        <v>84</v>
      </c>
      <c r="E84" s="285"/>
      <c r="F84" s="288"/>
      <c r="G84" s="260"/>
      <c r="H84" s="286"/>
      <c r="L84" s="273"/>
    </row>
    <row r="85" spans="1:12" s="129" customFormat="1" ht="38.25">
      <c r="A85" s="74"/>
      <c r="B85" s="277"/>
      <c r="C85" s="277"/>
      <c r="D85" s="304" t="s">
        <v>150</v>
      </c>
      <c r="E85" s="282" t="s">
        <v>0</v>
      </c>
      <c r="F85" s="126">
        <v>9</v>
      </c>
      <c r="G85" s="88"/>
      <c r="H85" s="148">
        <f>G85*1.2</f>
        <v>0</v>
      </c>
      <c r="I85" s="148">
        <f>F85*G85</f>
        <v>0</v>
      </c>
      <c r="J85" s="148">
        <f>I85*1.2</f>
        <v>0</v>
      </c>
      <c r="L85" s="273"/>
    </row>
    <row r="86" spans="1:12" s="129" customFormat="1" ht="38.25">
      <c r="A86" s="73"/>
      <c r="B86" s="277"/>
      <c r="C86" s="277"/>
      <c r="D86" s="304" t="s">
        <v>85</v>
      </c>
      <c r="E86" s="282" t="s">
        <v>0</v>
      </c>
      <c r="F86" s="126">
        <v>161</v>
      </c>
      <c r="G86" s="88"/>
      <c r="H86" s="148">
        <f>G86*1.2</f>
        <v>0</v>
      </c>
      <c r="I86" s="148">
        <f>F86*G86</f>
        <v>0</v>
      </c>
      <c r="J86" s="148">
        <f>I86*1.2</f>
        <v>0</v>
      </c>
      <c r="L86" s="273"/>
    </row>
    <row r="87" spans="1:12" s="129" customFormat="1" ht="38.25">
      <c r="A87" s="73"/>
      <c r="B87" s="277"/>
      <c r="C87" s="277"/>
      <c r="D87" s="304" t="s">
        <v>86</v>
      </c>
      <c r="E87" s="282" t="s">
        <v>0</v>
      </c>
      <c r="F87" s="126">
        <v>84</v>
      </c>
      <c r="G87" s="88"/>
      <c r="H87" s="148">
        <f>G87*1.2</f>
        <v>0</v>
      </c>
      <c r="I87" s="148">
        <f>F87*G87</f>
        <v>0</v>
      </c>
      <c r="J87" s="148">
        <f>I87*1.2</f>
        <v>0</v>
      </c>
      <c r="L87" s="273"/>
    </row>
    <row r="88" spans="1:12" s="129" customFormat="1" ht="15.75">
      <c r="A88" s="73"/>
      <c r="B88" s="277"/>
      <c r="C88" s="277"/>
      <c r="D88" s="302"/>
      <c r="E88" s="282"/>
      <c r="F88" s="126"/>
      <c r="G88" s="88"/>
      <c r="H88" s="222"/>
      <c r="L88" s="273"/>
    </row>
    <row r="89" spans="1:12" s="129" customFormat="1" ht="15.75">
      <c r="A89" s="73"/>
      <c r="B89" s="277"/>
      <c r="C89" s="277"/>
      <c r="D89" s="305"/>
      <c r="E89" s="282"/>
      <c r="F89" s="126"/>
      <c r="G89" s="88"/>
      <c r="H89" s="222"/>
      <c r="L89" s="273"/>
    </row>
    <row r="90" spans="1:12" s="129" customFormat="1" ht="27" customHeight="1">
      <c r="A90" s="76" t="s">
        <v>65</v>
      </c>
      <c r="B90" s="184"/>
      <c r="C90" s="184"/>
      <c r="D90" s="306" t="s">
        <v>91</v>
      </c>
      <c r="E90" s="285"/>
      <c r="F90" s="288"/>
      <c r="G90" s="260"/>
      <c r="H90" s="222"/>
      <c r="L90" s="273"/>
    </row>
    <row r="91" spans="1:12" s="129" customFormat="1" ht="15.75">
      <c r="A91" s="73"/>
      <c r="B91" s="277"/>
      <c r="C91" s="277"/>
      <c r="D91" s="302" t="s">
        <v>92</v>
      </c>
      <c r="E91" s="282" t="s">
        <v>0</v>
      </c>
      <c r="F91" s="126">
        <v>2100</v>
      </c>
      <c r="G91" s="88"/>
      <c r="H91" s="148">
        <f>G91*1.2</f>
        <v>0</v>
      </c>
      <c r="I91" s="148">
        <f>F91*G91</f>
        <v>0</v>
      </c>
      <c r="J91" s="148">
        <f>I91*1.2</f>
        <v>0</v>
      </c>
      <c r="L91" s="273"/>
    </row>
    <row r="92" spans="1:12" s="129" customFormat="1" ht="15.75">
      <c r="A92" s="73"/>
      <c r="B92" s="277"/>
      <c r="C92" s="277"/>
      <c r="D92" s="198"/>
      <c r="E92" s="282"/>
      <c r="F92" s="277"/>
      <c r="G92" s="88"/>
      <c r="H92" s="222"/>
      <c r="L92" s="273"/>
    </row>
    <row r="93" spans="1:12" s="129" customFormat="1" ht="13.5" customHeight="1">
      <c r="A93" s="76" t="s">
        <v>69</v>
      </c>
      <c r="B93" s="184"/>
      <c r="C93" s="184"/>
      <c r="D93" s="307" t="s">
        <v>58</v>
      </c>
      <c r="E93" s="200"/>
      <c r="F93" s="184"/>
      <c r="G93" s="260"/>
      <c r="H93" s="286"/>
      <c r="L93" s="273"/>
    </row>
    <row r="94" spans="1:12" s="129" customFormat="1" ht="39.75" customHeight="1">
      <c r="A94" s="73"/>
      <c r="B94" s="277"/>
      <c r="C94" s="277"/>
      <c r="D94" s="198" t="s">
        <v>59</v>
      </c>
      <c r="E94" s="276"/>
      <c r="F94" s="277"/>
      <c r="G94" s="88"/>
      <c r="H94" s="148"/>
      <c r="I94" s="148"/>
      <c r="J94" s="148"/>
      <c r="L94" s="273"/>
    </row>
    <row r="95" spans="1:12" s="129" customFormat="1" ht="15.75">
      <c r="A95" s="73"/>
      <c r="B95" s="277"/>
      <c r="C95" s="277"/>
      <c r="D95" s="198" t="s">
        <v>57</v>
      </c>
      <c r="E95" s="282" t="s">
        <v>1</v>
      </c>
      <c r="F95" s="126">
        <v>3550</v>
      </c>
      <c r="G95" s="88"/>
      <c r="H95" s="148">
        <f>G95*1.2</f>
        <v>0</v>
      </c>
      <c r="I95" s="148">
        <f>F95*G95</f>
        <v>0</v>
      </c>
      <c r="J95" s="148">
        <f>I95*1.2</f>
        <v>0</v>
      </c>
      <c r="L95" s="273"/>
    </row>
    <row r="96" spans="1:12" s="129" customFormat="1" ht="15.75">
      <c r="A96" s="73"/>
      <c r="B96" s="277"/>
      <c r="C96" s="277"/>
      <c r="D96" s="198"/>
      <c r="E96" s="282"/>
      <c r="F96" s="277"/>
      <c r="G96" s="88"/>
      <c r="H96" s="222"/>
      <c r="L96" s="273"/>
    </row>
    <row r="97" spans="1:12" s="129" customFormat="1" ht="14.25" customHeight="1">
      <c r="A97" s="76" t="s">
        <v>73</v>
      </c>
      <c r="B97" s="184"/>
      <c r="C97" s="184"/>
      <c r="D97" s="307" t="s">
        <v>60</v>
      </c>
      <c r="E97" s="200"/>
      <c r="F97" s="184"/>
      <c r="G97" s="260"/>
      <c r="H97" s="286"/>
      <c r="L97" s="273"/>
    </row>
    <row r="98" spans="1:12" s="129" customFormat="1" ht="25.5">
      <c r="A98" s="73"/>
      <c r="B98" s="277"/>
      <c r="C98" s="277"/>
      <c r="D98" s="284" t="s">
        <v>61</v>
      </c>
      <c r="E98" s="276"/>
      <c r="F98" s="277"/>
      <c r="G98" s="88"/>
      <c r="H98" s="222"/>
      <c r="L98" s="273"/>
    </row>
    <row r="99" spans="1:12" s="129" customFormat="1" ht="12.75" customHeight="1">
      <c r="A99" s="73"/>
      <c r="B99" s="277"/>
      <c r="C99" s="277"/>
      <c r="D99" s="301" t="s">
        <v>37</v>
      </c>
      <c r="E99" s="282" t="s">
        <v>0</v>
      </c>
      <c r="F99" s="126">
        <v>3550</v>
      </c>
      <c r="G99" s="88"/>
      <c r="H99" s="148">
        <f>G99*1.2</f>
        <v>0</v>
      </c>
      <c r="I99" s="148">
        <f>F99*G99</f>
        <v>0</v>
      </c>
      <c r="J99" s="148">
        <f>I99*1.2</f>
        <v>0</v>
      </c>
      <c r="L99" s="273"/>
    </row>
    <row r="100" spans="1:12" s="129" customFormat="1" ht="15.75">
      <c r="A100" s="73"/>
      <c r="B100" s="277"/>
      <c r="C100" s="277"/>
      <c r="D100" s="198"/>
      <c r="E100" s="276"/>
      <c r="F100" s="277"/>
      <c r="G100" s="88"/>
      <c r="H100" s="222"/>
      <c r="L100" s="273"/>
    </row>
    <row r="101" spans="1:12" s="129" customFormat="1" ht="14.25" customHeight="1">
      <c r="A101" s="76" t="s">
        <v>76</v>
      </c>
      <c r="B101" s="184"/>
      <c r="C101" s="184"/>
      <c r="D101" s="203" t="s">
        <v>62</v>
      </c>
      <c r="E101" s="200"/>
      <c r="F101" s="184"/>
      <c r="G101" s="260"/>
      <c r="H101" s="286"/>
      <c r="L101" s="273"/>
    </row>
    <row r="102" spans="1:12" s="129" customFormat="1" ht="15.75">
      <c r="A102" s="73"/>
      <c r="B102" s="277"/>
      <c r="C102" s="277"/>
      <c r="D102" s="198" t="s">
        <v>37</v>
      </c>
      <c r="E102" s="282"/>
      <c r="F102" s="126"/>
      <c r="G102" s="88"/>
      <c r="H102" s="148"/>
      <c r="I102" s="148"/>
      <c r="J102" s="148"/>
      <c r="L102" s="273"/>
    </row>
    <row r="103" spans="1:12" s="129" customFormat="1" ht="27" customHeight="1">
      <c r="A103" s="73"/>
      <c r="B103" s="277"/>
      <c r="C103" s="277"/>
      <c r="D103" s="198" t="s">
        <v>63</v>
      </c>
      <c r="E103" s="282" t="s">
        <v>0</v>
      </c>
      <c r="F103" s="126">
        <v>6</v>
      </c>
      <c r="G103" s="88"/>
      <c r="H103" s="148">
        <f>G103*1.2</f>
        <v>0</v>
      </c>
      <c r="I103" s="148">
        <f>F103*G103</f>
        <v>0</v>
      </c>
      <c r="J103" s="148">
        <f>I103*1.2</f>
        <v>0</v>
      </c>
      <c r="L103" s="273"/>
    </row>
    <row r="104" spans="1:12" s="129" customFormat="1" ht="25.5">
      <c r="A104" s="73"/>
      <c r="B104" s="277"/>
      <c r="C104" s="277"/>
      <c r="D104" s="198" t="s">
        <v>64</v>
      </c>
      <c r="E104" s="282" t="s">
        <v>0</v>
      </c>
      <c r="F104" s="126">
        <v>15</v>
      </c>
      <c r="G104" s="88"/>
      <c r="H104" s="148">
        <f>G104*1.2</f>
        <v>0</v>
      </c>
      <c r="I104" s="148">
        <f>F104*G104</f>
        <v>0</v>
      </c>
      <c r="J104" s="148">
        <f>I104*1.2</f>
        <v>0</v>
      </c>
      <c r="L104" s="273"/>
    </row>
    <row r="105" spans="1:12" s="129" customFormat="1" ht="15.75">
      <c r="A105" s="73"/>
      <c r="B105" s="277"/>
      <c r="C105" s="277"/>
      <c r="D105" s="198"/>
      <c r="E105" s="276"/>
      <c r="F105" s="277"/>
      <c r="G105" s="88"/>
      <c r="H105" s="222"/>
      <c r="L105" s="273"/>
    </row>
    <row r="106" spans="1:12" s="129" customFormat="1" ht="16.5" customHeight="1">
      <c r="A106" s="76" t="s">
        <v>79</v>
      </c>
      <c r="B106" s="184"/>
      <c r="C106" s="184"/>
      <c r="D106" s="203" t="s">
        <v>66</v>
      </c>
      <c r="E106" s="200"/>
      <c r="F106" s="184"/>
      <c r="G106" s="260"/>
      <c r="H106" s="286"/>
      <c r="L106" s="273"/>
    </row>
    <row r="107" spans="1:12" s="129" customFormat="1" ht="43.5" customHeight="1">
      <c r="A107" s="73"/>
      <c r="B107" s="277"/>
      <c r="C107" s="277"/>
      <c r="D107" s="198" t="s">
        <v>67</v>
      </c>
      <c r="E107" s="276"/>
      <c r="F107" s="277"/>
      <c r="G107" s="88"/>
      <c r="H107" s="148"/>
      <c r="I107" s="148"/>
      <c r="J107" s="148"/>
      <c r="L107" s="273"/>
    </row>
    <row r="108" spans="1:12" s="129" customFormat="1" ht="15.75">
      <c r="A108" s="73"/>
      <c r="B108" s="277"/>
      <c r="C108" s="277"/>
      <c r="D108" s="284" t="s">
        <v>68</v>
      </c>
      <c r="E108" s="276"/>
      <c r="F108" s="277"/>
      <c r="G108" s="88"/>
      <c r="H108" s="148"/>
      <c r="I108" s="148"/>
      <c r="J108" s="148"/>
      <c r="L108" s="273"/>
    </row>
    <row r="109" spans="1:12" s="129" customFormat="1" ht="15.75" customHeight="1">
      <c r="A109" s="73"/>
      <c r="B109" s="277"/>
      <c r="C109" s="277"/>
      <c r="D109" s="281" t="s">
        <v>87</v>
      </c>
      <c r="E109" s="282" t="s">
        <v>0</v>
      </c>
      <c r="F109" s="126">
        <v>22</v>
      </c>
      <c r="G109" s="88"/>
      <c r="H109" s="148">
        <f>G109*1.2</f>
        <v>0</v>
      </c>
      <c r="I109" s="148">
        <f>F109*G109</f>
        <v>0</v>
      </c>
      <c r="J109" s="148">
        <f>I109*1.2</f>
        <v>0</v>
      </c>
      <c r="L109" s="273"/>
    </row>
    <row r="110" spans="1:12" s="129" customFormat="1" ht="15.75">
      <c r="A110" s="73"/>
      <c r="B110" s="277"/>
      <c r="C110" s="277"/>
      <c r="D110" s="281" t="s">
        <v>88</v>
      </c>
      <c r="E110" s="282" t="s">
        <v>0</v>
      </c>
      <c r="F110" s="126">
        <v>8</v>
      </c>
      <c r="G110" s="88"/>
      <c r="H110" s="148">
        <f>G110*1.2</f>
        <v>0</v>
      </c>
      <c r="I110" s="148">
        <f>F110*G110</f>
        <v>0</v>
      </c>
      <c r="J110" s="148">
        <f>I110*1.2</f>
        <v>0</v>
      </c>
      <c r="L110" s="273"/>
    </row>
    <row r="111" spans="1:12" s="129" customFormat="1" ht="15.75">
      <c r="A111" s="73"/>
      <c r="B111" s="277"/>
      <c r="C111" s="277"/>
      <c r="D111" s="284"/>
      <c r="E111" s="276"/>
      <c r="F111" s="126"/>
      <c r="G111" s="88"/>
      <c r="H111" s="222"/>
      <c r="L111" s="273"/>
    </row>
    <row r="112" spans="1:12" s="129" customFormat="1" ht="13.5" customHeight="1">
      <c r="A112" s="76" t="s">
        <v>82</v>
      </c>
      <c r="B112" s="171"/>
      <c r="C112" s="171"/>
      <c r="D112" s="172" t="s">
        <v>70</v>
      </c>
      <c r="E112" s="200"/>
      <c r="F112" s="288"/>
      <c r="G112" s="260"/>
      <c r="H112" s="286"/>
      <c r="L112" s="273"/>
    </row>
    <row r="113" spans="1:12" s="129" customFormat="1" ht="25.5">
      <c r="A113" s="73"/>
      <c r="B113" s="277"/>
      <c r="C113" s="277"/>
      <c r="D113" s="192" t="s">
        <v>71</v>
      </c>
      <c r="E113" s="276"/>
      <c r="F113" s="126"/>
      <c r="G113" s="88"/>
      <c r="H113" s="148"/>
      <c r="I113" s="148"/>
      <c r="J113" s="148"/>
      <c r="L113" s="273"/>
    </row>
    <row r="114" spans="1:12" s="129" customFormat="1" ht="11.25" customHeight="1">
      <c r="A114" s="73"/>
      <c r="B114" s="277"/>
      <c r="C114" s="277"/>
      <c r="D114" s="292" t="s">
        <v>5</v>
      </c>
      <c r="E114" s="282" t="s">
        <v>72</v>
      </c>
      <c r="F114" s="126">
        <v>1</v>
      </c>
      <c r="G114" s="88"/>
      <c r="H114" s="148">
        <f>G114*1.2</f>
        <v>0</v>
      </c>
      <c r="I114" s="148">
        <f>F114*G114</f>
        <v>0</v>
      </c>
      <c r="J114" s="148">
        <f>I114*1.2</f>
        <v>0</v>
      </c>
      <c r="L114" s="273"/>
    </row>
    <row r="115" spans="1:12" s="129" customFormat="1" ht="15.75">
      <c r="A115" s="73"/>
      <c r="B115" s="277"/>
      <c r="C115" s="277"/>
      <c r="D115" s="292"/>
      <c r="E115" s="276"/>
      <c r="F115" s="126"/>
      <c r="G115" s="88"/>
      <c r="H115" s="222"/>
      <c r="L115" s="273"/>
    </row>
    <row r="116" spans="1:12" s="129" customFormat="1" ht="18.75">
      <c r="A116" s="76" t="s">
        <v>89</v>
      </c>
      <c r="B116" s="184"/>
      <c r="C116" s="184"/>
      <c r="D116" s="203" t="s">
        <v>74</v>
      </c>
      <c r="E116" s="308"/>
      <c r="F116" s="288"/>
      <c r="G116" s="260"/>
      <c r="H116" s="286"/>
      <c r="L116" s="273"/>
    </row>
    <row r="117" spans="1:12" s="129" customFormat="1" ht="38.25">
      <c r="A117" s="73"/>
      <c r="B117" s="277"/>
      <c r="C117" s="277"/>
      <c r="D117" s="284" t="s">
        <v>75</v>
      </c>
      <c r="E117" s="309"/>
      <c r="F117" s="126"/>
      <c r="G117" s="88"/>
      <c r="H117" s="148"/>
      <c r="I117" s="148"/>
      <c r="J117" s="148"/>
      <c r="L117" s="273"/>
    </row>
    <row r="118" spans="1:12" s="129" customFormat="1" ht="15.75">
      <c r="A118" s="73"/>
      <c r="B118" s="277"/>
      <c r="C118" s="277"/>
      <c r="D118" s="301" t="s">
        <v>5</v>
      </c>
      <c r="E118" s="310" t="s">
        <v>9</v>
      </c>
      <c r="F118" s="126">
        <v>1</v>
      </c>
      <c r="G118" s="88"/>
      <c r="H118" s="148">
        <f>G118*1.2</f>
        <v>0</v>
      </c>
      <c r="I118" s="148">
        <f>F118*G118</f>
        <v>0</v>
      </c>
      <c r="J118" s="148">
        <f>I118*1.2</f>
        <v>0</v>
      </c>
      <c r="L118" s="273"/>
    </row>
    <row r="119" spans="1:12" s="129" customFormat="1" ht="15.75">
      <c r="A119" s="73"/>
      <c r="B119" s="277"/>
      <c r="C119" s="277"/>
      <c r="D119" s="311">
        <f>H48+H52+H56+H57+H58+H62+H66+H70+H71+H76+H77+H82+H85+H86+H87+H91+H95+H99+H104+H103+H109+H110</f>
        <v>0</v>
      </c>
      <c r="E119" s="312"/>
      <c r="F119" s="126"/>
      <c r="G119" s="88"/>
      <c r="H119" s="222"/>
      <c r="L119" s="273"/>
    </row>
    <row r="120" spans="1:12" s="129" customFormat="1" ht="14.25" customHeight="1">
      <c r="A120" s="76" t="s">
        <v>90</v>
      </c>
      <c r="B120" s="184"/>
      <c r="C120" s="184"/>
      <c r="D120" s="295" t="s">
        <v>77</v>
      </c>
      <c r="E120" s="200"/>
      <c r="F120" s="288"/>
      <c r="G120" s="260"/>
      <c r="H120" s="286"/>
      <c r="L120" s="273"/>
    </row>
    <row r="121" spans="1:12" s="129" customFormat="1" ht="78.75" customHeight="1">
      <c r="A121" s="73"/>
      <c r="B121" s="277"/>
      <c r="C121" s="277"/>
      <c r="D121" s="198" t="s">
        <v>4</v>
      </c>
      <c r="E121" s="276"/>
      <c r="F121" s="126"/>
      <c r="G121" s="88"/>
      <c r="H121" s="148"/>
      <c r="I121" s="148"/>
      <c r="J121" s="148"/>
      <c r="L121" s="273"/>
    </row>
    <row r="122" spans="1:12" s="129" customFormat="1" ht="15.75">
      <c r="A122" s="73"/>
      <c r="B122" s="277"/>
      <c r="C122" s="277"/>
      <c r="D122" s="198" t="s">
        <v>5</v>
      </c>
      <c r="E122" s="313" t="s">
        <v>78</v>
      </c>
      <c r="F122" s="126">
        <v>1</v>
      </c>
      <c r="G122" s="88"/>
      <c r="H122" s="148">
        <f>G122*1.2</f>
        <v>0</v>
      </c>
      <c r="I122" s="148">
        <f>F122*G122</f>
        <v>0</v>
      </c>
      <c r="J122" s="148">
        <f>I122*1.2</f>
        <v>0</v>
      </c>
      <c r="L122" s="273"/>
    </row>
    <row r="123" spans="1:12" s="129" customFormat="1" ht="15.75">
      <c r="A123" s="73"/>
      <c r="B123" s="277"/>
      <c r="C123" s="277"/>
      <c r="D123" s="284"/>
      <c r="E123" s="276"/>
      <c r="F123" s="126"/>
      <c r="G123" s="88"/>
      <c r="H123" s="222"/>
      <c r="L123" s="273"/>
    </row>
    <row r="124" spans="1:12" s="129" customFormat="1" ht="18.75">
      <c r="A124" s="76" t="s">
        <v>93</v>
      </c>
      <c r="B124" s="184"/>
      <c r="C124" s="184"/>
      <c r="D124" s="295" t="s">
        <v>80</v>
      </c>
      <c r="E124" s="200"/>
      <c r="F124" s="288"/>
      <c r="G124" s="260"/>
      <c r="H124" s="286"/>
      <c r="L124" s="273"/>
    </row>
    <row r="125" spans="1:12" s="129" customFormat="1" ht="39.75" customHeight="1">
      <c r="A125" s="73"/>
      <c r="B125" s="277"/>
      <c r="C125" s="277"/>
      <c r="D125" s="198" t="s">
        <v>81</v>
      </c>
      <c r="E125" s="276"/>
      <c r="F125" s="126"/>
      <c r="G125" s="88"/>
      <c r="H125" s="148"/>
      <c r="I125" s="148"/>
      <c r="J125" s="148"/>
      <c r="L125" s="273"/>
    </row>
    <row r="126" spans="1:12" s="129" customFormat="1" ht="15.75">
      <c r="A126" s="73"/>
      <c r="B126" s="277"/>
      <c r="C126" s="277"/>
      <c r="D126" s="284" t="s">
        <v>5</v>
      </c>
      <c r="E126" s="313" t="s">
        <v>78</v>
      </c>
      <c r="F126" s="126">
        <v>1</v>
      </c>
      <c r="G126" s="88"/>
      <c r="H126" s="148">
        <f>G126*1.2</f>
        <v>0</v>
      </c>
      <c r="I126" s="148">
        <f>F126*G126</f>
        <v>0</v>
      </c>
      <c r="J126" s="148">
        <f>I126*1.2</f>
        <v>0</v>
      </c>
      <c r="L126" s="273"/>
    </row>
    <row r="127" spans="1:12" s="129" customFormat="1" ht="15.75">
      <c r="A127" s="73"/>
      <c r="B127" s="277"/>
      <c r="C127" s="277"/>
      <c r="D127" s="284"/>
      <c r="E127" s="276"/>
      <c r="F127" s="126"/>
      <c r="G127" s="88"/>
      <c r="H127" s="222"/>
      <c r="L127" s="273"/>
    </row>
    <row r="128" spans="1:12" s="129" customFormat="1" ht="13.5" customHeight="1">
      <c r="A128" s="76" t="s">
        <v>94</v>
      </c>
      <c r="B128" s="184"/>
      <c r="C128" s="184"/>
      <c r="D128" s="295" t="s">
        <v>6</v>
      </c>
      <c r="E128" s="200"/>
      <c r="F128" s="288"/>
      <c r="G128" s="260"/>
      <c r="H128" s="286"/>
      <c r="L128" s="273"/>
    </row>
    <row r="129" spans="1:12" s="129" customFormat="1" ht="25.5" customHeight="1">
      <c r="A129" s="73"/>
      <c r="B129" s="277"/>
      <c r="C129" s="277"/>
      <c r="D129" s="301" t="s">
        <v>83</v>
      </c>
      <c r="E129" s="276"/>
      <c r="F129" s="126"/>
      <c r="G129" s="88"/>
      <c r="H129" s="148"/>
      <c r="I129" s="148"/>
      <c r="J129" s="148"/>
      <c r="L129" s="273"/>
    </row>
    <row r="130" spans="1:12" s="129" customFormat="1" ht="15.75">
      <c r="A130" s="73"/>
      <c r="B130" s="123"/>
      <c r="C130" s="123"/>
      <c r="D130" s="301" t="s">
        <v>37</v>
      </c>
      <c r="E130" s="126" t="s">
        <v>0</v>
      </c>
      <c r="F130" s="126">
        <v>1</v>
      </c>
      <c r="G130" s="88"/>
      <c r="H130" s="148">
        <f>G130*1.2</f>
        <v>0</v>
      </c>
      <c r="I130" s="148">
        <f>F130*G130</f>
        <v>0</v>
      </c>
      <c r="J130" s="148">
        <f>I130*1.2</f>
        <v>0</v>
      </c>
      <c r="L130" s="273"/>
    </row>
    <row r="131" spans="1:12" s="129" customFormat="1" ht="15.75">
      <c r="A131" s="73"/>
      <c r="B131" s="123"/>
      <c r="C131" s="123"/>
      <c r="D131" s="301"/>
      <c r="E131" s="126"/>
      <c r="F131" s="126"/>
      <c r="G131" s="84"/>
      <c r="H131" s="314"/>
      <c r="L131" s="315"/>
    </row>
    <row r="132" spans="1:12" s="317" customFormat="1" ht="15.75" thickBot="1">
      <c r="A132" s="316">
        <v>200</v>
      </c>
      <c r="B132" s="154"/>
      <c r="C132" s="154"/>
      <c r="D132" s="383" t="str">
        <f>D13</f>
        <v>IZRADA AUTOMATSKOG AUTOMATSKOG SISTEMA ZA ZALIVANJE</v>
      </c>
      <c r="E132" s="383"/>
      <c r="F132" s="383"/>
      <c r="G132" s="383"/>
      <c r="H132" s="385" t="s">
        <v>3</v>
      </c>
      <c r="I132" s="387">
        <f>SUM(I17:I131)</f>
        <v>0</v>
      </c>
      <c r="J132" s="387">
        <f>SUM(J17:J131)</f>
        <v>0</v>
      </c>
      <c r="L132" s="315"/>
    </row>
    <row r="133" spans="1:12" s="319" customFormat="1" ht="17.25" customHeight="1" thickTop="1">
      <c r="A133" s="318"/>
      <c r="B133" s="53"/>
      <c r="C133" s="53"/>
      <c r="D133" s="384"/>
      <c r="E133" s="384"/>
      <c r="F133" s="384"/>
      <c r="G133" s="384"/>
      <c r="H133" s="386"/>
      <c r="I133" s="387"/>
      <c r="J133" s="387"/>
      <c r="L133" s="315"/>
    </row>
    <row r="134" spans="1:12" s="321" customFormat="1">
      <c r="A134" s="239"/>
      <c r="B134" s="53"/>
      <c r="C134" s="53"/>
      <c r="D134" s="237"/>
      <c r="E134" s="235"/>
      <c r="F134" s="55"/>
      <c r="G134" s="56"/>
      <c r="H134" s="320"/>
      <c r="J134" s="129"/>
      <c r="L134" s="315"/>
    </row>
    <row r="161" spans="1:10">
      <c r="D161" s="324"/>
      <c r="E161" s="325"/>
      <c r="F161" s="326"/>
      <c r="G161" s="326"/>
      <c r="H161" s="326"/>
      <c r="I161" s="327"/>
    </row>
    <row r="162" spans="1:10" ht="13.5" customHeight="1">
      <c r="E162" s="327"/>
      <c r="F162" s="327"/>
      <c r="G162" s="327"/>
      <c r="H162" s="327"/>
      <c r="I162" s="254"/>
    </row>
    <row r="163" spans="1:10" s="321" customFormat="1">
      <c r="A163" s="239"/>
      <c r="B163" s="53"/>
      <c r="C163" s="53"/>
      <c r="D163" s="237"/>
      <c r="E163" s="235"/>
      <c r="F163" s="55"/>
      <c r="G163" s="56"/>
      <c r="H163" s="320"/>
    </row>
    <row r="164" spans="1:10" s="234" customFormat="1">
      <c r="A164" s="322"/>
      <c r="B164" s="323"/>
      <c r="C164" s="323"/>
      <c r="D164" s="328"/>
      <c r="E164" s="154"/>
      <c r="F164" s="329"/>
      <c r="G164" s="235"/>
      <c r="H164" s="330"/>
    </row>
    <row r="165" spans="1:10" s="319" customFormat="1">
      <c r="A165" s="322"/>
      <c r="B165" s="323"/>
      <c r="C165" s="323"/>
      <c r="D165" s="328"/>
      <c r="E165" s="154"/>
      <c r="F165" s="329"/>
      <c r="G165" s="235"/>
      <c r="H165" s="330"/>
    </row>
    <row r="166" spans="1:10" s="72" customFormat="1">
      <c r="A166" s="322"/>
      <c r="B166" s="323"/>
      <c r="C166" s="323"/>
      <c r="D166" s="328"/>
      <c r="E166" s="154"/>
      <c r="F166" s="329"/>
      <c r="G166" s="235"/>
      <c r="H166" s="330"/>
    </row>
    <row r="167" spans="1:10" s="72" customFormat="1">
      <c r="A167" s="322"/>
      <c r="B167" s="323"/>
      <c r="C167" s="323"/>
      <c r="D167" s="328"/>
      <c r="E167" s="154"/>
      <c r="F167" s="329"/>
      <c r="G167" s="235"/>
      <c r="H167" s="330"/>
    </row>
    <row r="168" spans="1:10" s="319" customFormat="1">
      <c r="A168" s="322"/>
      <c r="B168" s="323"/>
      <c r="C168" s="323"/>
      <c r="D168" s="328"/>
      <c r="E168" s="154"/>
      <c r="F168" s="329"/>
      <c r="G168" s="235"/>
      <c r="H168" s="330"/>
      <c r="J168" s="72"/>
    </row>
  </sheetData>
  <sheetProtection password="CC3D" sheet="1" objects="1" scenarios="1"/>
  <mergeCells count="11">
    <mergeCell ref="B2:H2"/>
    <mergeCell ref="D7:H7"/>
    <mergeCell ref="B1:F1"/>
    <mergeCell ref="D9:H9"/>
    <mergeCell ref="G1:J1"/>
    <mergeCell ref="D132:G133"/>
    <mergeCell ref="H132:H133"/>
    <mergeCell ref="I132:I133"/>
    <mergeCell ref="J132:J133"/>
    <mergeCell ref="D10:H10"/>
    <mergeCell ref="D11:H11"/>
  </mergeCells>
  <pageMargins left="0.7" right="0.7" top="0.75" bottom="0.75" header="0.3" footer="0.3"/>
  <pageSetup paperSize="9" scale="71" orientation="portrait" r:id="rId1"/>
  <rowBreaks count="3" manualBreakCount="3">
    <brk id="17" max="9" man="1"/>
    <brk id="53" max="9" man="1"/>
    <brk id="92"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view="pageBreakPreview" zoomScaleNormal="100" zoomScaleSheetLayoutView="100" workbookViewId="0">
      <selection activeCell="J9" sqref="J9"/>
    </sheetView>
  </sheetViews>
  <sheetFormatPr defaultRowHeight="12.75"/>
  <cols>
    <col min="1" max="7" width="9.33203125" style="359"/>
    <col min="8" max="8" width="24.6640625" style="359" bestFit="1" customWidth="1"/>
    <col min="9" max="9" width="10.5" style="359" customWidth="1"/>
    <col min="10" max="10" width="11" style="359" customWidth="1"/>
    <col min="11" max="16384" width="9.33203125" style="359"/>
  </cols>
  <sheetData>
    <row r="1" spans="1:10" s="254" customFormat="1" ht="15">
      <c r="A1" s="322"/>
      <c r="B1" s="123"/>
      <c r="C1" s="323"/>
      <c r="D1" s="123"/>
      <c r="E1" s="328"/>
      <c r="F1" s="332"/>
      <c r="G1" s="333"/>
      <c r="H1" s="253"/>
      <c r="J1" s="255"/>
    </row>
    <row r="2" spans="1:10" s="331" customFormat="1" ht="15">
      <c r="A2" s="274"/>
      <c r="B2" s="274"/>
      <c r="C2" s="274"/>
      <c r="D2" s="334"/>
      <c r="E2" s="335"/>
      <c r="F2" s="329"/>
      <c r="G2" s="329"/>
      <c r="H2" s="320"/>
    </row>
    <row r="3" spans="1:10" s="254" customFormat="1" ht="15">
      <c r="A3" s="322"/>
      <c r="B3" s="323"/>
      <c r="C3" s="323"/>
      <c r="D3" s="336"/>
      <c r="E3" s="337"/>
      <c r="F3" s="338"/>
      <c r="G3" s="338"/>
      <c r="H3" s="339"/>
      <c r="I3" s="340"/>
      <c r="J3" s="340"/>
    </row>
    <row r="4" spans="1:10" s="254" customFormat="1" ht="15">
      <c r="A4" s="322"/>
      <c r="B4" s="323"/>
      <c r="C4" s="323"/>
      <c r="D4" s="336"/>
      <c r="E4" s="337"/>
      <c r="F4" s="338"/>
      <c r="G4" s="338"/>
      <c r="H4" s="341"/>
      <c r="I4" s="340"/>
      <c r="J4" s="340"/>
    </row>
    <row r="5" spans="1:10" s="254" customFormat="1" ht="15.75" thickBot="1">
      <c r="A5" s="322"/>
      <c r="B5" s="323"/>
      <c r="C5" s="323"/>
      <c r="D5" s="328"/>
      <c r="E5" s="234"/>
      <c r="F5" s="329"/>
      <c r="G5" s="235"/>
      <c r="H5" s="330"/>
    </row>
    <row r="6" spans="1:10" s="342" customFormat="1" ht="42" customHeight="1" thickTop="1" thickBot="1">
      <c r="A6" s="366" t="s">
        <v>124</v>
      </c>
      <c r="B6" s="366"/>
      <c r="C6" s="366"/>
      <c r="D6" s="366"/>
      <c r="E6" s="366"/>
      <c r="F6" s="366"/>
      <c r="G6" s="366"/>
      <c r="H6" s="366"/>
      <c r="I6" s="100" t="s">
        <v>215</v>
      </c>
      <c r="J6" s="101" t="s">
        <v>216</v>
      </c>
    </row>
    <row r="7" spans="1:10" s="342" customFormat="1" ht="15.75" thickTop="1">
      <c r="A7" s="239"/>
      <c r="B7" s="237"/>
      <c r="C7" s="235"/>
      <c r="D7" s="55"/>
      <c r="E7" s="56"/>
      <c r="F7" s="320"/>
    </row>
    <row r="8" spans="1:10" s="80" customFormat="1" ht="31.5" customHeight="1">
      <c r="A8" s="343" t="s">
        <v>151</v>
      </c>
      <c r="B8" s="395" t="str">
        <f>Zelenilo!D7</f>
        <v>A. OZELENJAVANJE</v>
      </c>
      <c r="C8" s="395"/>
      <c r="D8" s="395"/>
      <c r="E8" s="395"/>
      <c r="F8" s="395"/>
      <c r="G8" s="395"/>
      <c r="H8" s="79" t="str">
        <f>Zelenilo!H110</f>
        <v>UKUPNO DIN:</v>
      </c>
      <c r="I8" s="83">
        <f>Zelenilo!I110</f>
        <v>0</v>
      </c>
      <c r="J8" s="83">
        <f>Zelenilo!J110</f>
        <v>0</v>
      </c>
    </row>
    <row r="9" spans="1:10" s="345" customFormat="1" ht="39.75" customHeight="1">
      <c r="A9" s="343" t="s">
        <v>152</v>
      </c>
      <c r="B9" s="395" t="str">
        <f>Zalivanje!D7</f>
        <v>B. SISTEMA ZA ZALIVANJE</v>
      </c>
      <c r="C9" s="395"/>
      <c r="D9" s="395"/>
      <c r="E9" s="395"/>
      <c r="F9" s="395"/>
      <c r="G9" s="395"/>
      <c r="H9" s="344" t="str">
        <f>Zalivanje!H132</f>
        <v>UKUPNO DIN:</v>
      </c>
      <c r="I9" s="340">
        <f>Zalivanje!I132</f>
        <v>0</v>
      </c>
      <c r="J9" s="340">
        <f>Zalivanje!J132</f>
        <v>0</v>
      </c>
    </row>
    <row r="10" spans="1:10" s="345" customFormat="1" ht="15.75" customHeight="1" thickBot="1">
      <c r="A10" s="231"/>
      <c r="B10" s="334"/>
      <c r="C10" s="234"/>
      <c r="D10" s="235"/>
      <c r="E10" s="235"/>
      <c r="F10" s="320"/>
      <c r="G10" s="346"/>
      <c r="H10" s="347"/>
      <c r="I10" s="340"/>
      <c r="J10" s="340"/>
    </row>
    <row r="11" spans="1:10" s="345" customFormat="1" ht="39.75" customHeight="1" thickBot="1">
      <c r="A11" s="242"/>
      <c r="B11" s="245"/>
      <c r="C11" s="348"/>
      <c r="D11" s="367" t="s">
        <v>123</v>
      </c>
      <c r="E11" s="367"/>
      <c r="F11" s="367"/>
      <c r="G11" s="367"/>
      <c r="H11" s="349"/>
      <c r="I11" s="340">
        <f>SUM(I7:I10)</f>
        <v>0</v>
      </c>
      <c r="J11" s="340">
        <f>SUM(J7:J10)</f>
        <v>0</v>
      </c>
    </row>
    <row r="12" spans="1:10" s="345" customFormat="1" ht="15">
      <c r="A12" s="350"/>
      <c r="B12" s="351"/>
      <c r="C12" s="352"/>
      <c r="D12" s="353"/>
      <c r="E12" s="354"/>
      <c r="F12" s="355"/>
      <c r="G12" s="346"/>
    </row>
    <row r="13" spans="1:10" s="345" customFormat="1" ht="15">
      <c r="A13" s="350"/>
      <c r="B13" s="351"/>
      <c r="C13" s="352"/>
      <c r="D13" s="356"/>
      <c r="E13" s="354"/>
      <c r="F13" s="355"/>
      <c r="G13" s="346"/>
      <c r="H13" s="357"/>
    </row>
    <row r="14" spans="1:10" s="345" customFormat="1" ht="15">
      <c r="A14" s="350"/>
      <c r="B14" s="358"/>
      <c r="C14" s="352"/>
      <c r="D14" s="353"/>
      <c r="E14" s="354"/>
      <c r="F14" s="355"/>
      <c r="G14" s="346"/>
    </row>
    <row r="15" spans="1:10" s="254" customFormat="1" ht="15">
      <c r="A15" s="322"/>
      <c r="B15" s="323"/>
      <c r="C15" s="323"/>
      <c r="D15" s="328"/>
      <c r="E15" s="234"/>
      <c r="F15" s="329"/>
      <c r="G15" s="235"/>
      <c r="H15" s="330"/>
    </row>
    <row r="16" spans="1:10" s="254" customFormat="1" ht="15.75" customHeight="1">
      <c r="A16" s="322"/>
      <c r="B16" s="323"/>
      <c r="C16" s="323"/>
      <c r="D16" s="358"/>
      <c r="E16" s="327"/>
      <c r="F16" s="327"/>
      <c r="G16" s="327"/>
      <c r="H16" s="327"/>
      <c r="I16" s="327"/>
    </row>
    <row r="17" spans="1:9" s="254" customFormat="1" ht="15">
      <c r="A17" s="322"/>
      <c r="B17" s="323"/>
      <c r="C17" s="323"/>
      <c r="D17" s="358"/>
      <c r="E17" s="325"/>
      <c r="F17" s="325"/>
      <c r="G17" s="325"/>
      <c r="H17" s="325"/>
      <c r="I17" s="327"/>
    </row>
  </sheetData>
  <sheetProtection password="CC3D" sheet="1" objects="1" scenarios="1"/>
  <mergeCells count="4">
    <mergeCell ref="B8:G8"/>
    <mergeCell ref="B9:G9"/>
    <mergeCell ref="D11:G11"/>
    <mergeCell ref="A6:H6"/>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naslovna</vt:lpstr>
      <vt:lpstr>Zelenilo</vt:lpstr>
      <vt:lpstr>Zalivanje</vt:lpstr>
      <vt:lpstr>Rekapitulacija</vt:lpstr>
      <vt:lpstr>naslovna!Print_Area</vt:lpstr>
      <vt:lpstr>Rekapitulacija!Print_Area</vt:lpstr>
      <vt:lpstr>Zalivanje!Print_Area</vt:lpstr>
      <vt:lpstr>Zelenilo!Print_Area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2018-04-23T16:26:46Z</dcterms:created>
  <dcterms:modified xsi:type="dcterms:W3CDTF">2018-04-27T07:26:01Z</dcterms:modified>
</cp:coreProperties>
</file>