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4000" windowHeight="9600" firstSheet="1" activeTab="4"/>
  </bookViews>
  <sheets>
    <sheet name="NASLOVNA STRANA" sheetId="8" r:id="rId1"/>
    <sheet name="OPŠTI OPISI" sheetId="15" r:id="rId2"/>
    <sheet name="Objekat" sheetId="19" r:id="rId3"/>
    <sheet name="Spoljno uredjenje" sheetId="20" r:id="rId4"/>
    <sheet name="ZBIRNA REKAPITULACIJA" sheetId="14" r:id="rId5"/>
  </sheets>
  <definedNames>
    <definedName name="OLE_LINK1" localSheetId="0">'NASLOVNA STRANA'!#REF!</definedName>
    <definedName name="OLE_LINK1" localSheetId="2">Objekat!#REF!</definedName>
    <definedName name="OLE_LINK1" localSheetId="1">'OPŠTI OPISI'!#REF!</definedName>
    <definedName name="OLE_LINK1" localSheetId="3">'Spoljno uredjenje'!#REF!</definedName>
    <definedName name="_xlnm.Print_Area" localSheetId="0">'NASLOVNA STRANA'!$A$1:$F$43</definedName>
    <definedName name="_xlnm.Print_Area" localSheetId="2">Objekat!$A$1:$J$192</definedName>
    <definedName name="_xlnm.Print_Area" localSheetId="1">'OPŠTI OPISI'!$A$1:$H$62</definedName>
    <definedName name="_xlnm.Print_Area" localSheetId="3">'Spoljno uredjenje'!$A$1:$J$47</definedName>
    <definedName name="_xlnm.Print_Area" localSheetId="4">'ZBIRNA REKAPITULACIJA'!$A$1:$G$11</definedName>
    <definedName name="_xlnm.Print_Titles" localSheetId="0">'NASLOVNA STRANA'!$1:$2</definedName>
    <definedName name="_xlnm.Print_Titles" localSheetId="2">Objekat!$2:$3</definedName>
    <definedName name="_xlnm.Print_Titles" localSheetId="1">'OPŠTI OPISI'!$1:$2</definedName>
    <definedName name="_xlnm.Print_Titles" localSheetId="3">'Spoljno uredjenje'!$2:$3</definedName>
    <definedName name="_xlnm.Print_Titles" localSheetId="4">'ZBIRNA REKAPITULACIJA'!$1:$2</definedName>
  </definedNames>
  <calcPr calcId="162913"/>
</workbook>
</file>

<file path=xl/calcChain.xml><?xml version="1.0" encoding="utf-8"?>
<calcChain xmlns="http://schemas.openxmlformats.org/spreadsheetml/2006/main">
  <c r="I170" i="19" l="1"/>
  <c r="I134" i="19"/>
  <c r="J134" i="19" s="1"/>
  <c r="I63" i="19"/>
  <c r="G26" i="15" l="1"/>
  <c r="H26" i="15"/>
  <c r="F26" i="15"/>
  <c r="G18" i="15"/>
  <c r="H18" i="15" s="1"/>
  <c r="F18" i="15"/>
  <c r="G14" i="15"/>
  <c r="H14" i="15" s="1"/>
  <c r="F14" i="15"/>
  <c r="G13" i="15"/>
  <c r="H13" i="15" s="1"/>
  <c r="F13" i="15"/>
  <c r="J20" i="19"/>
  <c r="I25" i="20"/>
  <c r="H25" i="20"/>
  <c r="I18" i="20"/>
  <c r="J18" i="20" s="1"/>
  <c r="H18" i="20"/>
  <c r="I16" i="20"/>
  <c r="J16" i="20" s="1"/>
  <c r="H16" i="20"/>
  <c r="I14" i="20"/>
  <c r="J14" i="20"/>
  <c r="H14" i="20"/>
  <c r="I173" i="19"/>
  <c r="J173" i="19" s="1"/>
  <c r="H173" i="19"/>
  <c r="I172" i="19"/>
  <c r="J172" i="19" s="1"/>
  <c r="H172" i="19"/>
  <c r="J170" i="19"/>
  <c r="H170" i="19"/>
  <c r="I169" i="19"/>
  <c r="I175" i="19" s="1"/>
  <c r="I187" i="19" s="1"/>
  <c r="H169" i="19"/>
  <c r="I160" i="19"/>
  <c r="J160" i="19" s="1"/>
  <c r="H160" i="19"/>
  <c r="I159" i="19"/>
  <c r="H159" i="19"/>
  <c r="I152" i="19"/>
  <c r="J152" i="19"/>
  <c r="H152" i="19"/>
  <c r="I150" i="19"/>
  <c r="J150" i="19" s="1"/>
  <c r="H150" i="19"/>
  <c r="I148" i="19"/>
  <c r="J148" i="19" s="1"/>
  <c r="H148" i="19"/>
  <c r="I145" i="19"/>
  <c r="J145" i="19" s="1"/>
  <c r="H145" i="19"/>
  <c r="I143" i="19"/>
  <c r="J143" i="19" s="1"/>
  <c r="H143" i="19"/>
  <c r="I141" i="19"/>
  <c r="J141" i="19" s="1"/>
  <c r="H141" i="19"/>
  <c r="I139" i="19"/>
  <c r="J139" i="19" s="1"/>
  <c r="H139" i="19"/>
  <c r="I136" i="19"/>
  <c r="J136" i="19" s="1"/>
  <c r="H136" i="19"/>
  <c r="H134" i="19"/>
  <c r="I132" i="19"/>
  <c r="J132" i="19" s="1"/>
  <c r="H132" i="19"/>
  <c r="I130" i="19"/>
  <c r="J130" i="19" s="1"/>
  <c r="H130" i="19"/>
  <c r="I128" i="19"/>
  <c r="J128" i="19" s="1"/>
  <c r="H128" i="19"/>
  <c r="I126" i="19"/>
  <c r="J126" i="19" s="1"/>
  <c r="H126" i="19"/>
  <c r="I124" i="19"/>
  <c r="J124" i="19" s="1"/>
  <c r="H124" i="19"/>
  <c r="I123" i="19"/>
  <c r="J123" i="19" s="1"/>
  <c r="H123" i="19"/>
  <c r="I121" i="19"/>
  <c r="J121" i="19" s="1"/>
  <c r="H121" i="19"/>
  <c r="I120" i="19"/>
  <c r="J120" i="19"/>
  <c r="H120" i="19"/>
  <c r="I119" i="19"/>
  <c r="J119" i="19" s="1"/>
  <c r="H119" i="19"/>
  <c r="I117" i="19"/>
  <c r="J117" i="19" s="1"/>
  <c r="H117" i="19"/>
  <c r="J116" i="19"/>
  <c r="I116" i="19"/>
  <c r="H116" i="19"/>
  <c r="I115" i="19"/>
  <c r="J115" i="19"/>
  <c r="H115" i="19"/>
  <c r="I112" i="19"/>
  <c r="J112" i="19" s="1"/>
  <c r="H112" i="19"/>
  <c r="I111" i="19"/>
  <c r="J111" i="19" s="1"/>
  <c r="H111" i="19"/>
  <c r="I110" i="19"/>
  <c r="J110" i="19" s="1"/>
  <c r="H110" i="19"/>
  <c r="I109" i="19"/>
  <c r="J109" i="19" s="1"/>
  <c r="H109" i="19"/>
  <c r="I108" i="19"/>
  <c r="J108" i="19" s="1"/>
  <c r="H108" i="19"/>
  <c r="I107" i="19"/>
  <c r="J107" i="19" s="1"/>
  <c r="H107" i="19"/>
  <c r="I106" i="19"/>
  <c r="J106" i="19" s="1"/>
  <c r="H106" i="19"/>
  <c r="I105" i="19"/>
  <c r="J105" i="19" s="1"/>
  <c r="H105" i="19"/>
  <c r="I103" i="19"/>
  <c r="J103" i="19" s="1"/>
  <c r="H103" i="19"/>
  <c r="I101" i="19"/>
  <c r="J101" i="19" s="1"/>
  <c r="H101" i="19"/>
  <c r="I100" i="19"/>
  <c r="J100" i="19" s="1"/>
  <c r="H100" i="19"/>
  <c r="I98" i="19"/>
  <c r="J98" i="19" s="1"/>
  <c r="H98" i="19"/>
  <c r="I97" i="19"/>
  <c r="J97" i="19" s="1"/>
  <c r="H97" i="19"/>
  <c r="I95" i="19"/>
  <c r="J95" i="19" s="1"/>
  <c r="H95" i="19"/>
  <c r="I94" i="19"/>
  <c r="J94" i="19" s="1"/>
  <c r="H94" i="19"/>
  <c r="I93" i="19"/>
  <c r="J93" i="19" s="1"/>
  <c r="H93" i="19"/>
  <c r="I92" i="19"/>
  <c r="J92" i="19" s="1"/>
  <c r="H92" i="19"/>
  <c r="I90" i="19"/>
  <c r="J90" i="19" s="1"/>
  <c r="H90" i="19"/>
  <c r="I89" i="19"/>
  <c r="J89" i="19" s="1"/>
  <c r="H89" i="19"/>
  <c r="I88" i="19"/>
  <c r="J88" i="19" s="1"/>
  <c r="H88" i="19"/>
  <c r="I86" i="19"/>
  <c r="J86" i="19"/>
  <c r="H86" i="19"/>
  <c r="J85" i="19"/>
  <c r="I85" i="19"/>
  <c r="H85" i="19"/>
  <c r="I84" i="19"/>
  <c r="J84" i="19"/>
  <c r="H84" i="19"/>
  <c r="I82" i="19"/>
  <c r="J82" i="19" s="1"/>
  <c r="H82" i="19"/>
  <c r="I81" i="19"/>
  <c r="J81" i="19" s="1"/>
  <c r="H81" i="19"/>
  <c r="I78" i="19"/>
  <c r="J78" i="19" s="1"/>
  <c r="H78" i="19"/>
  <c r="I76" i="19"/>
  <c r="J76" i="19" s="1"/>
  <c r="H76" i="19"/>
  <c r="I74" i="19"/>
  <c r="J74" i="19" s="1"/>
  <c r="H74" i="19"/>
  <c r="I72" i="19"/>
  <c r="J72" i="19" s="1"/>
  <c r="H72" i="19"/>
  <c r="I71" i="19"/>
  <c r="J71" i="19" s="1"/>
  <c r="H71" i="19"/>
  <c r="I69" i="19"/>
  <c r="J69" i="19" s="1"/>
  <c r="H69" i="19"/>
  <c r="I68" i="19"/>
  <c r="J68" i="19" s="1"/>
  <c r="H68" i="19"/>
  <c r="I66" i="19"/>
  <c r="J66" i="19" s="1"/>
  <c r="H66" i="19"/>
  <c r="I65" i="19"/>
  <c r="J65" i="19" s="1"/>
  <c r="H65" i="19"/>
  <c r="J63" i="19"/>
  <c r="H63" i="19"/>
  <c r="I62" i="19"/>
  <c r="J62" i="19" s="1"/>
  <c r="H62" i="19"/>
  <c r="I60" i="19"/>
  <c r="J60" i="19" s="1"/>
  <c r="H60" i="19"/>
  <c r="I57" i="19"/>
  <c r="J57" i="19" s="1"/>
  <c r="H57" i="19"/>
  <c r="I56" i="19"/>
  <c r="J56" i="19" s="1"/>
  <c r="H56" i="19"/>
  <c r="I55" i="19"/>
  <c r="J55" i="19" s="1"/>
  <c r="H55" i="19"/>
  <c r="I53" i="19"/>
  <c r="J53" i="19" s="1"/>
  <c r="H53" i="19"/>
  <c r="I52" i="19"/>
  <c r="J52" i="19" s="1"/>
  <c r="H52" i="19"/>
  <c r="I51" i="19"/>
  <c r="J51" i="19" s="1"/>
  <c r="H51" i="19"/>
  <c r="I50" i="19"/>
  <c r="J50" i="19" s="1"/>
  <c r="H50" i="19"/>
  <c r="I49" i="19"/>
  <c r="J49" i="19" s="1"/>
  <c r="H49" i="19"/>
  <c r="I48" i="19"/>
  <c r="J48" i="19" s="1"/>
  <c r="H48" i="19"/>
  <c r="I46" i="19"/>
  <c r="J46" i="19"/>
  <c r="H46" i="19"/>
  <c r="I44" i="19"/>
  <c r="J44" i="19" s="1"/>
  <c r="H44" i="19"/>
  <c r="I42" i="19"/>
  <c r="J42" i="19" s="1"/>
  <c r="H42" i="19"/>
  <c r="I41" i="19"/>
  <c r="J41" i="19" s="1"/>
  <c r="H41" i="19"/>
  <c r="I39" i="19"/>
  <c r="J39" i="19" s="1"/>
  <c r="H39" i="19"/>
  <c r="I38" i="19"/>
  <c r="J38" i="19" s="1"/>
  <c r="H38" i="19"/>
  <c r="I34" i="19"/>
  <c r="J34" i="19" s="1"/>
  <c r="H34" i="19"/>
  <c r="I32" i="19"/>
  <c r="J32" i="19" s="1"/>
  <c r="H32" i="19"/>
  <c r="I23" i="19"/>
  <c r="J23" i="19" s="1"/>
  <c r="H23" i="19"/>
  <c r="I21" i="19"/>
  <c r="J21" i="19" s="1"/>
  <c r="H21" i="19"/>
  <c r="I19" i="19"/>
  <c r="J19" i="19"/>
  <c r="H19" i="19"/>
  <c r="I17" i="19"/>
  <c r="J17" i="19" s="1"/>
  <c r="H17" i="19"/>
  <c r="I16" i="19"/>
  <c r="I25" i="19" s="1"/>
  <c r="I181" i="19" s="1"/>
  <c r="H16" i="19"/>
  <c r="H10" i="20"/>
  <c r="I10" i="20"/>
  <c r="J10" i="20" s="1"/>
  <c r="H10" i="19"/>
  <c r="H8" i="19"/>
  <c r="I10" i="19"/>
  <c r="J10" i="19" s="1"/>
  <c r="I8" i="19"/>
  <c r="B7" i="14"/>
  <c r="A7" i="14"/>
  <c r="B6" i="14"/>
  <c r="A6" i="14"/>
  <c r="B179" i="19"/>
  <c r="B181" i="19"/>
  <c r="B35" i="20"/>
  <c r="B33" i="20"/>
  <c r="A27" i="20"/>
  <c r="A35" i="20" s="1"/>
  <c r="A24" i="20"/>
  <c r="A20" i="20"/>
  <c r="A33" i="20" s="1"/>
  <c r="A9" i="20"/>
  <c r="A13" i="20" s="1"/>
  <c r="A15" i="20" s="1"/>
  <c r="A17" i="20" s="1"/>
  <c r="A25" i="19"/>
  <c r="A181" i="19" s="1"/>
  <c r="A15" i="19"/>
  <c r="A18" i="19" s="1"/>
  <c r="A20" i="19" s="1"/>
  <c r="A22" i="19" s="1"/>
  <c r="A7" i="19"/>
  <c r="A11" i="19" s="1"/>
  <c r="A179" i="19" s="1"/>
  <c r="A31" i="19"/>
  <c r="A33" i="19" s="1"/>
  <c r="A37" i="19" s="1"/>
  <c r="A40" i="19" s="1"/>
  <c r="A43" i="19" s="1"/>
  <c r="A45" i="19" s="1"/>
  <c r="A47" i="19" s="1"/>
  <c r="A54" i="19" s="1"/>
  <c r="A58" i="19" s="1"/>
  <c r="A79" i="19" s="1"/>
  <c r="A104" i="19" s="1"/>
  <c r="A113" i="19" s="1"/>
  <c r="A137" i="19" s="1"/>
  <c r="A146" i="19" s="1"/>
  <c r="A188" i="19"/>
  <c r="B188" i="19"/>
  <c r="A154" i="19"/>
  <c r="A183" i="19" s="1"/>
  <c r="A158" i="19"/>
  <c r="A162" i="19"/>
  <c r="A185" i="19" s="1"/>
  <c r="A166" i="19"/>
  <c r="A171" i="19" s="1"/>
  <c r="A175" i="19"/>
  <c r="B183" i="19"/>
  <c r="B185" i="19"/>
  <c r="A187" i="19"/>
  <c r="B187" i="19"/>
  <c r="J16" i="19"/>
  <c r="I27" i="20"/>
  <c r="I35" i="20" s="1"/>
  <c r="I20" i="20"/>
  <c r="I33" i="20" s="1"/>
  <c r="I154" i="19"/>
  <c r="I183" i="19" s="1"/>
  <c r="J169" i="19" l="1"/>
  <c r="J175" i="19" s="1"/>
  <c r="J187" i="19" s="1"/>
  <c r="J20" i="20"/>
  <c r="J33" i="20" s="1"/>
  <c r="J27" i="20"/>
  <c r="J35" i="20" s="1"/>
  <c r="J25" i="20"/>
  <c r="A9" i="19"/>
  <c r="J8" i="19"/>
  <c r="J11" i="19" s="1"/>
  <c r="J179" i="19" s="1"/>
  <c r="I11" i="19"/>
  <c r="I179" i="19" s="1"/>
  <c r="J159" i="19"/>
  <c r="J162" i="19" s="1"/>
  <c r="I162" i="19"/>
  <c r="I185" i="19" s="1"/>
  <c r="I38" i="20"/>
  <c r="F7" i="14" s="1"/>
  <c r="J25" i="19"/>
  <c r="J181" i="19" s="1"/>
  <c r="J154" i="19"/>
  <c r="J183" i="19" s="1"/>
  <c r="J185" i="19"/>
  <c r="I190" i="19" l="1"/>
  <c r="F6" i="14" s="1"/>
  <c r="J190" i="19"/>
  <c r="G6" i="14" s="1"/>
  <c r="G9" i="14" s="1"/>
  <c r="J38" i="20"/>
  <c r="G7" i="14" s="1"/>
  <c r="F9" i="14"/>
</calcChain>
</file>

<file path=xl/sharedStrings.xml><?xml version="1.0" encoding="utf-8"?>
<sst xmlns="http://schemas.openxmlformats.org/spreadsheetml/2006/main" count="368" uniqueCount="184">
  <si>
    <t>j.m</t>
  </si>
  <si>
    <t>j.cena</t>
  </si>
  <si>
    <t>količina</t>
  </si>
  <si>
    <t>ukupno (RSD)</t>
  </si>
  <si>
    <t>Pos.</t>
  </si>
  <si>
    <t>Opis radova</t>
  </si>
  <si>
    <t>OPŠTI USLOVI ZA IZVOĐENJE GRAĐEVINSKIH RADOVA</t>
  </si>
  <si>
    <t xml:space="preserve">Svi stavovi predmera i predračuna podrazumevaju izvođenje svake pozicije rada bezuslovno stručno, precizno i kvalitetno, a u svemu prema odobrenim crtežima, tehničkom opisu i opisima u ovom predračunu, tehničkim uslovima i detaljima iz elaborata za građevinsku fiziku, statičkom proračunu, detaljima kao i naknadnim detaljima projektanta, važećim Tehničkim propisima, JUS-u i uputstvima nadzornog organa i projektanta, ukoliko u dotičnoj poziciji nije drugačije uslovljeno. 
Sve odredbe ovih opštih uslova kao i ostalih opštih opisa su sastavni delovi ugovora sklopljenog između Investitora i Izvođača radova. </t>
  </si>
  <si>
    <t xml:space="preserve">Svi radovi i materijali navedeni u opisima pojedinih pozicija ovog predračuna moraju biti obuhvaćeni ponuđenim cenama Izvođača.  
Izvođač nema pravo da zahteva nikakve doplate na ponuđene i ugovorene cene, izuzev ako je izričito navedeno u nekoj poziciji da se izvestan navedeni rad plaća zasebno, a nije predviđen u drugoj poziciji. Takođe se neće priznavati nikakva naknada odnosno doplata na ugovorene cene na ime povećanja normiranih vrednosti iz Prosečnih normi u građevinarstvu. 
Obračun i klasifikacija izvedenih radova vršiće se prema Prosečnim normama u građevinarstvu, što je obavezno i za Investitora i za Izvođača, ukoliko u opisima pojedinih pozicija predračuna radova ne bude drugačije naznačeno. 
Isto tako obavezni su za Izvođača i svi opisi iz pomenutih normi, ukoliko se u opisu dotične pozicije rada ili u opštem opisu ne predviđa drugačije. 
Opšti opis dat za jednu vrstu rada i materijala obavezuje Izvođača da sve takve radove u pojedinim pozicijama izvede po tom opisu, bez obzira da li se u dotičnoj poziciji poziva na opšti opis, ukoliko opis rada nije u toj poziciji drugačije naveden.   </t>
  </si>
  <si>
    <t xml:space="preserve">Kod svih građevinskih i građevinsko-zanatskih radova uslovljava se upotreba odgovarajućeg i kvalitetnog materijala koji moraju odgovarati postojećim tehničkim propisima, važećim standardima i opisima u pozicijama predračuna radova. Za svaki materijal koji se ugrađuje, Izvođač mora prethodno podneti nadzornom organu atest.
U spornim slučajevima u pogledu kvaliteta, uzorci će se dostavljati Zavodu za ispitivanje materijala, čiji su nalazi merodavni i za Investitora i za Izvođača. Ako Izvođač i pored negativnog nalaza Zavoda za ispitivanje materijala ugrađuje i dalje nekvalitetan materijal, Investitor će narediti  rušenje a sva materijalna šteta od naređenog  rušenja pada na teret Izvođača. Izvođač nema prava reklamacije i prigovora na rešenje koje u tom smislu donose Investitor ili građevinska inspekcija.
Sav materijal za koji predstavnik Investitora konstatuje da ne odgovara pogodbenom predračunu i propisanom kvalitetu, Izvođač je dužan da odmah ukloni sa gradilišta, a Investitor će obustaviti rad ukoliko Izvođač pokuša da ga upotrebi. </t>
  </si>
  <si>
    <t xml:space="preserve">Kod svih građevinskih i građevinsko-zanatskih radova uslovljava se upotreba odgovarajuće stručne, kvalifikovane radne snage, kako je to za pojedine pozicije radova predviđeno u  Prosečnim normama u građevinarstvu. Izvođač je dužan da na zahtev Investitora udalji sa gradilišta nesavesnog i nestručnog  radnika. 
Pre početka svakog rada rukovodilac gradilišta je dužan da blagovremeno zatraži od predstavnika Investitora potrebno objašnjenje  planova i obaveštenje za sve radove koji nisu dovoljno definisani projektnim elaboratom.
Ako bi Izvođač ne konsultujući Investitora, pojedine radove pogrešno izveo, ili ih izveo protivno dobijenom upustvu preko građevinskog dnevnika, odnosno protivno predviđenom opisu, planovima i datim detaljima, neće mu se uvažiti nikakvo opravdanje. U ovakvom slučaju Izvođač je dužan da bez obzira na količinu izvršenog posla, sve o svom trošku poruši i ukloni, pa ponovo na svoj teret da izvede kako je predviđeno planovima, opisima i detaljima, izuzev ako ovakve izmene ne budu odobrene od Investitora. 
</t>
  </si>
  <si>
    <t xml:space="preserve">Ako Izvođač neki posao bude izveo bolje i skuplje od predviđenog kvaliteta, nema prava da zahteva doplatu, ukoliko je to na svoju ruku izvršio, bez predhodno dobijenog odobrenja ili naređenja predstavnika Investitora preko građevinskog dnevnika.    </t>
  </si>
  <si>
    <t>Izvođač je dužan da uskladi rad podizvođača koji samostalno izvode pojedine vrste radova, kako jedni drugima ne bi nanosili štetu, a ukoliko bi do toga došlo, dužan je da odmah reguliše otklanjanje i naknadu štete na teret krivca. U protivnom troškove za otklanjanje ovakvih šteta, snosiće sam Izvođač. Ovo se odnosi i na sve smetnje i štete koje bi nastale  zbog nepridržavanja dogovorenog redosleda i  vremenskog plana izvođenja pojedinih radova. Nadzorni organ ima pravo da zahteva od Izvođača da za nove materijale podnese na uvid uzorke na osnovu kojih će on (Nadzorni organ) izvršiti izbor. Nabavka ovih uzoraka ne plaća se posebno.
Pored svih privremenih objekata koji su Izvođaču potrebni za izvođenje radova, Izvođač je dužan da obezbedi prostoriju za kancalariju nadzornog organa. Ovu prostoriju Izvođač za vreme gradnje objekta održava uredno uz potrebno osiguranje svetla, ogreva, čišćenja, kao i neophodnog kancelarijskog inventara.</t>
  </si>
  <si>
    <t>Ukoliko je Izvođaču potrebno da zauzme radi organizacije gradilišta i usklađivanje materijala, pored parcele još i susedna zemljišta i trotoare, Izvođač će za ovo korišćenje pribaviti odobrenje od nadležnih organa, odnosno sopstvenika. Potrebni izdaci za ovo korišćenje padaju na teret Izvođača i ne mogu se zaračunavati Investitoru.
Izvođač je obavezan da izradi elaborat o zaštiti na radu na gradilištu, a prema važećem Pravilniku i zakonu.  
Izvođač je dužan da kod tehničkog pregleda, Investitoru preda sve potvrde koje su Zakonom i propisima predviđenje ( o postavljenju objekta na regulacionu liniju, priključcima na energetske izvore, vodovodnu i kanalizacionu mrežu itd.) Svi izdaci oko dobijanja ove dokumentacije padaju na teret Izvođača. Izvođač je dužan  da po završenom poslu podnese Investitoru potvrdu da je platio utrošenu vodu, električnu energiju i ostale takse koje terete Izvođača  za vreme izvođenja radova.</t>
  </si>
  <si>
    <t>Građevinsku knjigu i građevinski dnevnik Izvođač će voditi na osnovu postojećih zakonskih  propisa, svakodnevno upisujući potrebne podatke, koje će predstavnik Investitora svakodnevno pregledati i overavati svojim potpisom na svakoj strani. U slučaju pogodbe "pod ključ" Izvođač je obavezan da izvrši prethodnu kontolu količina datih u predračunu.
Sastavni deo ugovora su pored ovih opštih uslova takođe i posebni uslovi Investitora, postojeća tehnička i zakonska regulativa, kao i kompletan elaborat tehničke dokumentacije.
Svi radovi se moraju izvesti sa svim potrebnim konstruktivnim delovima potpuno besprekorno po detaljima projektanta.
Do predaje objekta Investitoru, Izvođač odgovara apsolutno za sve na istom i u slučaju kakve štete ili kvara dužan je o svom trošku sve dovesti u ispravno stanje.</t>
  </si>
  <si>
    <t xml:space="preserve">Izvođač je dužan da na gradilištu postavi za sve vreme izgradnje visokokvalifikovanog i iskusnog stručnjaka koji će odgovarati za stručnu kontrolu i tačno izvršenje svih obaveza Izvođača. 
Za sve radove u predračunu gde je potrebna oplata i skela, Izvođač je dužan da iste dobavi i solidno izradi, što se zasebno ne plaća već  je ukalkulisano u ponuđenu cenu odgovarajućeg rada.  </t>
  </si>
  <si>
    <t xml:space="preserve">Pre početka iskopa Izvođač je dužan da izvrši obeležavanje objekta na terenu, a zatim da zajedno sa predstavnikom Investitora snimi visinske postojeće kote celokupnog terena u svim pravcima. Ove kote treba uneti u građevinsku knjigu, na osnovu kojih će se izvršiti obračun iskopa zemlje.
Nadzorni organ će predati stalne tačke koje preciziraju položaj objekta i nivo gotovog objekta. Izvođač je dužan održavati ove oznake i eventualno potrebna ponovna obeležavanje će sam izvršiti.
Obeležavanje objekta, čuvanje oznaka i snimanje terena pre početka iskopa se ne obračunavaju posebno, već su obuhvaćeni cenama iskopa. Kada bude izvršeno snimanje terena, nadzorni organ će odobriti kopanje. Kopanje mora biti pravilno i potpuno horizontalno, a u svemu po detaljima i kotama u planovima. 
</t>
  </si>
  <si>
    <t xml:space="preserve">NAPOMENA: Nasipanje ispod ploča i pored svih zidova i temelja izvršiti odmah i bez nepotrebnog odlaganja, da bi se izbeglo nepotrebno natapanje iskopa vodom. </t>
  </si>
  <si>
    <t xml:space="preserve">Obračun iskopa izvršiti na osnovu profila snimljenih pre i posle iskopa, a prema linijama iskopa prikazanim u crtežima.  </t>
  </si>
  <si>
    <t>Materijal treba da podleže svim zahtevima koji su definisani važećim pravilnicima i standardima. Kvalitet betona mora odgovarati postavljenim zahtevima iz tehničke dokumentacije kao i važećih propisa koji regulišu ovu vrstu radova. Samo beton koji zadovoljava propisane uslove može biti ugrađen.
A g r e g a t  :  Za spravljanje betona upotrebiti postojan i čist agregat prirodne mešavine ili određene granulacije, prema zahtevima marki betona, dovoljno cementa, određenog kvaliteta, a vode samo toliko da se omogući obrada betona. Pravilno mešanje i ugrađivanje izvodi se mašinskim putem. Agregat ne sme sadržati zemljane ni organske sastojke, niti druge primese štetne za beton i armaturu. Ako muljeviti sastojci pređu propisanu granicu od 2% težine, izvršiti pranje agregata. Prirodna mešavina šljunka može da se upotrebi samo za nearmirane konstrukcije MB -10 i MB - 15, za sve ostale konstrukcije mora se upotrebiti agregat u frakcijama.</t>
  </si>
  <si>
    <t xml:space="preserve">C e m e  n  t  :  Upotrebiti portland cement koji odgovara važećim propisima - svež, od priznatih fabrika, bez grudvica, po potrebi ispitan u Institutu za ispitivanje materijala. Na gradilištu ga držati složenog na daščanoj podlozi (iznad zemlje bar 20-30 cm). Prilikom izvođenja jedne betonske konstrukcije ne smeju se upotrebiti dve različite vrste cementa. Voda ne sme biti  zagađena gasovima, ugljenim hidratima i mastima. Zbog potrebnog kvaliteta betona i projektovane  čvrstoće strogo voditi računa o vodocementnom faktoru.
</t>
  </si>
  <si>
    <t>Strogo voditi računa da za vreme vezivanja cementa ne dođe do potresa skele, jer tada stvorene pukotine ne mogu se popraviti.</t>
  </si>
  <si>
    <t xml:space="preserve">Skidanju oplate posvetiti naročitu stručnost i pažnju da se ne ošteti konstrukcija. Skidanje se vrši u rokovima koji su određeni propisima i to uz dozvolu nadzornog organa, obzirom da sve to zavisi od vremenskih uslova, raspona i vrste konstrukcije. Ukoliko se pri skidanju oplate ipak pokažu gnezda sa krupnim šljunkom ili armatura nezaštićena betonom, izvođač mora obavestiti nadzornog organa i uz njegovu dozvolu, a o svom trošku zatvoriti cementnim malterom. Prekid i nastavljanje betoniranja vršiti po tehničkim propisima. Betonske površine na koje se nastavlja betoniranje, moraju se brižljivo očistiti, pokvasiti i oprati čistom vodom. Delovi oštećeni mrazom moraji se odstraniti. Kod zidova i temelja u slučaju prekida betoniranja nastavljnje vršiti stepenasto prema uputstvima nadzornog organa. Izvođač mora obezbediti uslove da se beton propisno ugrađuje, odnosno ne sme slobodno padati sa veće visine od 2.00m. </t>
  </si>
  <si>
    <t>Betonsku masu isključivo ugrađivati pervibratorom u slojevima ne većim od 50cm.ukoliko se beton ugrađuje ručno, slobodan pad betona ne sme biti veći od 1.5m visine.</t>
  </si>
  <si>
    <t>Oplata mora biti čista, potpuno stabilna, zahtevanih dimenzija, mora biti traženog geometrijskog oblika, horizontalna, vertikalna, kosa, kružna ili kako se zahteva tehničkom dokumentacijom. Oplata mora biti razuprta i poduprta u svemu prema nameni, a u skladu sa postojećim propisima. Ukoliko se pojavi potreba da se oblik i dimenzije AB elementa prilagode prolazu postojećih instalacija, detalje usaglasiti sa projektantom. Izmene zbog postojećih instalacija se ne naplaćuju posebno.</t>
  </si>
  <si>
    <t>Armirani beton</t>
  </si>
  <si>
    <t xml:space="preserve"> ARMIRAČKI RADOVI</t>
  </si>
  <si>
    <t>Sve armiračke radove izvesti sa odgovarajućom stručnom radnom snagom uz punu primenu savremenog alata i mehanizacije namenjene ovoj vrsti radova. Svi upotrebljeni materijali, betonski čelik, vezni materijal i sl. moraju biti propisanog kvaliteta, odnosno moraju da poseduju ateste.
Betonski čelik mora biti mašinski spravljen, obrađen i ne sme da poseduje veće tragove korozije, niti bilo kakve tragove drugih materijala. Izvedeni radovi moraju biti kvalitetni, stopostotno povezani, da betonski čelik zauzima pravilan oblik, da je propisano udaljen od oplate i podloge, kako bi se dobio propisani zaštitni sloj. U tu svrhu obavezno koristiti odobrene odstojnike - podmetače. 
Izgled i raspored betonskog čelika (armature) mora u svemu odgovarati uslovima tehničke dokumentacije.</t>
  </si>
  <si>
    <t>Obračun armiračkih radova se vrši po jedinici mere teoretske težine, naznačene kod svake pozicije radova. Jedinična cena obuhvata izradu kompletne pozicije rada, (nabavka osnovnog i veznog materijala, podmetače, spoljni i unutrašnji transport, ugrađivanje-povezivanje, svi horizontalni i vertikalni prenosi  do mesta ugradnje, neophodnu radnu skelu i ostale aktivnosti koje su neophodne za kvalitetno izvođenje radova).</t>
  </si>
  <si>
    <t>Armatura pre ugrađivanja mora biti očišćena od nečistoće i blata i moraju biti odstanjene eventualne troske od rđe koje su sklone ljuspanju i otpadanju,žičanom četkom. Voditi računa da armaturne šipke nisu premazane bojom ili nekim drugim premazom ili da su nauljene.</t>
  </si>
  <si>
    <t>B 500</t>
  </si>
  <si>
    <t>kg.</t>
  </si>
  <si>
    <t xml:space="preserve"> ČELIČARSKI RADOVI</t>
  </si>
  <si>
    <t xml:space="preserve">Uslovi za izvođenje čeličnih konstrukcija su:
M a t e r i j a l
Čelične  konstrukcije  se  izvode  od  materijala propisanih u Glavnom projektu njihovim crtežima. Bilo kakva izmena materijala ne dolazi u obzir bez saglasnosti projektanta i Investitora.
Sav materijal za izradu čelične konstrukcije  mora imati odgovarajući atest sa podacima po standardu.
R a d i o n i č k a  i z r a d a  i  m o n t a ž a                                                                  Izrada čelične konstrukcije može se poveriti  samo kvalifikovanom  izvođaču  ovih  vrsta  radova  i dokazima o podobnosti. Izvođač je dužan da  se  pre  početka  izvođenja radova detaljno upozna sa tehničkom dokumentacijom i da  obavesti  Investitora  o  evntualno  uočenim nedostacima u dokumentaciji.
Izvođač je  dužan  da  sve  radove  izvede  prema projektu, uz svakodnevnu kontrolu nadzornog organa i za eventualno  odstupanje  izvođač  mora  imati pismenu saglasnost Investitora.
</t>
  </si>
  <si>
    <t>Izvođač je dužan da u skladu sa svojom tehnologijom razradi detalje iz projekta, da ih prilagodi tačnim merama snimljenih na licu mesta i spremi za radioničku izradu. Za radioničku izradu i montažu čelične konstrukcije izvođač je dužan da izradi plan izrade  i  montaže i dostavi na saglasnost Investitoru. Svako odstupanje u redosledu izrade i montaže je nedozvoljeno.
Konstrukcija mora birti stabilna tokom  montaže i izvođač je dužan da sprovodi stalnu  kontrolu  u svim fazama izrade i  montaže, a nadzornom  organu obezbedi potrebne uslove i pribor za rad.                                                                      Otpremanje konstrukcije iz radionoce na gradilište može se izvršiti  pošto se izvrši   potrebna kontrola  organa  izvođača  i  nazornog   organa, konstatiuje eventualna  izmena,  obezbede potrebni atesti materijala, atesti zavarivača, zapisnici o krojenju i kopije   montažnih dnevnika. Radi uspostavljanja veze između pribavljenog materijala i atesta  materijal nabavljen kod prizvođača celika mora biti  obelezen  bojom  ili imati utisnut broj šarže i broj pozicije prema narudzbi, jer se ne sme ugraditi ni jedan materijal bez odgovarajućeg atesta.</t>
  </si>
  <si>
    <t xml:space="preserve">Sva evidencija o materijalu od nabavke do ugradnje mora se uredno voditi i prilaže  se  kao  dokument pri isporuci konstrukcije. Sve pozicije i nastavke proizvođač mora da obeleži krupnim oznakama  radi pravilne montaže i da propisno isporuči sav spojni materijal.
- Montažu čeličnih konstrukcija može  da  vrši  samo specijalizovana  radna   organizacija   koja   ima stručno osoblje i odgovarajuću opremu.
- Proizvođač čelične konstrukcije ostaje u  obavezi da o svom  trošku  otkloni  sve  uočene  greške  i nedostatke u najkraćem roku.
Z a š t i t a  o d  k o r o z i j e
Vrši se radionički i na gradilištu. Zaštita  čelične konstrukcije od korozije podrazumeva   pripremu čelične   konstrukcije za zaštitu, nanošenje zaštitinih slojeva, prijem radova zaštite  (vrši  se kao  kod  prijema  konstrukcije), a vrši organ izvođača i nadzorni organ. Strogo voditi  računa  o načinu rukovanja zaštićenom  čeličnom  konstrukcijom kako se ne bi naneti zaštitni premaz oštetio. </t>
  </si>
  <si>
    <t>Strana/Page</t>
  </si>
  <si>
    <t>kg</t>
  </si>
  <si>
    <t>ARMIRAČKI RADOVI UKUPNO:</t>
  </si>
  <si>
    <t>UKUPNO (RSD):</t>
  </si>
  <si>
    <t>BETONSKI I ARMIRANOBETONSKII RADOVI UKUPNO:</t>
  </si>
  <si>
    <t>REKAPITULACIJA UKUPNO</t>
  </si>
  <si>
    <t>ČELIČARSKI RADOVI UKUPNO:</t>
  </si>
  <si>
    <t xml:space="preserve">REKAPITULACIJA </t>
  </si>
  <si>
    <t xml:space="preserve">Prekopavanja ne sme biti i ako Izvođač iskopa dublje nego što je predviđeno ili nepravilno izravna, dužan je da prekopani ili slabo  sravnjeni deo popuni nabijenim betonom C8/10,  što se neće posebno naplatiti, već će Izvođač izvršiti o svom trošku i sa svojim materijalom. 
Iskopavanje izvršiti uz sve potrebne mere obezbeđenja stranica iskopa škarpiranjem ili podupiranjem. Eventualno potrebno podupiranje ili razupiranje iskopa neće se posebno plaćati već je obuhvaćeno cenom iskopa. </t>
  </si>
  <si>
    <t xml:space="preserve">Svaku štetu koju bi Izvođač izazvao svojim nestručnim ili nesolidnim radom, nepodupiranjem ugroženih delova, ili iz ma kakvog uzroka proizvedenog svojom krivicom, dužan je sam snositi i o svom  trošku dovesti u red. 
Svi iskopi moraju biti očišćeni od svakog stranog i rasutog materijala, iznivelisani i zaravnjeni. Izrada temelja i sl. ne sme se otpočeti dok nadzorni organ ne pregleda i primi iskope i ne unese u građevinsku knjigu potrebne obračunske podatke. 
Crpljenje meteorske ili podzemne vode u većem dotoku smatraće se naknadnim radom i posebno će se obračunavati i plaćati. 
Ako se prilikom iskopa naiđe na nepredviđene predmete-delove građevina, arheološke i druge nalaze, Izvođač je dužan postupiti po nalogu nadzornog organa. Svi radovi koji proisteknu iz navedenog smatraće se naknadnim i posebno će se obračunati i platiti. 
 </t>
  </si>
  <si>
    <t xml:space="preserve">Objekat i celo gradilište Izvođač mora održavati uredno i potpuno čisto, a po završetku radova pre predaje objekata, sve rupe i rupe od skela Izvođač je dužan da zatrpa, nabije i poravna i to sve solidno da se kasnije ne javljaju sleganja.
Za tehnički pregled i primopredaju, Izvođač mora ceo objekat i gradilišnu parcelu da očisti od šuta, viškova materijala, svih sredstava rada i pomoćnih objekata. Svi prilazi objektu, platoima, stepeništima i stazama, kao i podovi u svim prostorijama moraju biti potpuno čisti, kao i sva stolarija, bravarija, staklene površine i sve krovne površine. Kolovoz i trotoari, oštećeni izvođenjem radova ili transportom, takođe se moraju dovesti u ispravno stanje za tehnički pregled i primopredaju objekta. Svi navedeni završni radovi ne plaćaju se posebno, jer moraju biti obuhvaćeni ugovorenim cenama. Eventualnu štetu, koju bi Izvođač u toku izvođenja radova učinio u krugu gradilišta ili na susednim zgradama, dužan je da otkloni i dovede u prvobitno stanje o svom trošku.
Posebno se skreće pažnja Izvođaču da je jedino on odgovoran za svu štetu koju bi naneo svojim nepažljivim i neodgovornim radom susednim postojećim objektima. </t>
  </si>
  <si>
    <t xml:space="preserve">U slučaju konstruktivnih izmena, kao i u slučaju povećanja, smanjenja ili storniranja pojedinih radova iz predračuna, nastale viškove ili manjkove Izvođač je obavezan da usvoji bez primedbi i oganičenja, kao i bez prava na odštetu. Bilo višak, bilo manjak, će se obračunavati po pogodbenim cenama. 
U slučaju da nastupi potreba za radovima koji nemaju pogodbenu cenu u predračunu, Izvođač je dužan da za iste dobije odobrenje od predstavnika Investitora, utvrdi za njih cenu i sve to uvede u građevinski dnevnik. Cena za ovakve radove određuje se na osnovu cenovnika svih materijala i radne snage, koji je Izvođač dužan da priloži uz ponudu. 
Investitor ima pravo da za specijalne radove (izolacija krova, novi materijali i drugo) zahteva od Izvođača pismenu garanciju da će izvedeni radovi biti trajni i kvalitetni.  </t>
  </si>
  <si>
    <t xml:space="preserve">Napomena: 
1. NABAVKA MATERIJALA, UTOVAR, TRANSPORT I ISTOVAR JE SASTAVNI DEO CENE U KOJIMA SE POJAVLjUJU.
2. Ovaj predmer sadrži PRETHODNE RADOVE, ZEMLjANE RADOVE, BETONSKE RADOVE,   ARMIRAČKE RADOVE, ČELIČARSKE I RAZNE RADOVE. 
3. RAŠČIŠĆAVANJE TERENA KAO I EVENTUALNO RUŠENJE POSTOJEĆIH OBJEKATA, IZMEŠTANJE INSTALACIJA NISU PREDMET OVOG PREDMERA. 
4. PRIBAVLJANJE SAGLASNOSTI ZA FORMIRANJE GRADILIŠTA, KAO I NAKNADE ZA PRIKLJUČKE NA ELEKRO, VODOVODNU, KANALIZACIONU I TELEFONSKU GRADSKU MREŽU NISU PREDMET OVOG PREDMERA.
          </t>
  </si>
  <si>
    <t>OPŠTI OPIS ZA ZEMLJANE RADOVE</t>
  </si>
  <si>
    <t>Količine radova na zameni tla zdravim šljunčanim materijalom,ili kamenom drobinom,su određene na osnovu podataka iz snimka postojećeg stanja površi lokacije i iz podataka iz geotehničkog elaborata. Definitivna dubina iskopa,odnosno visinska apsolutna kota dna iskopa,biće određena na gradilištu,uvidom u slojevitost tla. Iskop se mora vršiti sve dok se ne dođe do stabilnog tla, ili tla navedenog u geotehničkom elaboratu.</t>
  </si>
  <si>
    <t>OPŠTI OPIS ZA BETONSKE I ARMIRANO BETONSKE RADOVE</t>
  </si>
  <si>
    <t xml:space="preserve">A r m a t u r a  :  Postavljena prema statičkom računu i detaljima armature mora biti očišćena od slojeva grube rđe, pravilno postavljena, savijena i međusobno žicom povezana.
 Između oplate i armature staviti podmetače od plastike, da armatura zadrži predviđeno odstojanje od oplate. Po završenom betoniranju, konstrukciju zaštititi od uticaja sunca (kvasiti vodom 3 puta dnevno u roku od 3 dana), vetra i mraza (krovnom lepenkom,daskama ili jutanim platnom). Mere zaštite moraju trajati dok god postoji potreba za istim. Mere zaštite naročito se odnose na spravljanje, transport, ugrađivanje i negovanje betona.
</t>
  </si>
  <si>
    <t>O p l a t a :  Podupiranje izvršiti prema uputstvu proizvođača oplate. Betonske površine koje se neće malterisati moraju biti ravne i glatke, oštrih ivica. Po završetku betoniranja, posle potrebnog vremena, sva oplata se skida, čisti i priprema za ponovnu upotrebu prema uputstvu proizvođača oplate, a posle izvršenih radova se mora odneti sa gradilišta. Izrađenu oplatu sa podupiranjem pre betoniranja mora statički kontrolisati izvođač i obavezno primiti nadzorni organ. Sva potrebna oplata, bez obzira na vrstu, ulazi u jediničnu cenu posla za koji je potrebna i ne naplaćuje se posebno.
Pri spravljanju betona mašinskim putem paziti na pravilno doziranje agregata. Betonsku masu upotrebiti odmah posle njenog spravljanja, vodeći računa da prilikom transporta i sipanja ne dođe do segregacije betona. Nabijanje vršiti mašinskim putem- električnim pervibratorom i pri tome voditi računa da se ne poremeti pravilan raspored armature. Veće komade šljunka ili tucanika treba odbaciti od oplate unutar betonske mase, da ne bi ostale šupljine nakon skidanja oplate.</t>
  </si>
  <si>
    <t>OPŠTI OPIS ZA ARMIRAČKE RADOVE</t>
  </si>
  <si>
    <t>OPŠTI OPIS ZA ČELIČARSKE RADOVE</t>
  </si>
  <si>
    <t xml:space="preserve"> </t>
  </si>
  <si>
    <t>Svi betonski i armirano  betonski radovi sa oplatom moraju se izvesti u svemu prema važećim propisima i normativima za beton i armirani beton, kao i tehničkim normativima za izgradnju objekata visokogradnje u seizmičkim područjima Republike Srbije i prema tehničkom opisu, tehničkim uslovima za izvršenje radova od betona i armiranog betona i prema statičkom proračunu i detaljima armature.</t>
  </si>
  <si>
    <t xml:space="preserve">Čelična kontrukcija se izvodi u  celosti  prema projektu,  proračunu  i  detaljima,  a  preko zato specijalizivane radne organizacije i stručnom radnom snagom kao i po odredbama važećih propisa:
Opšti tehnički propisi Republike Srbije:
noseće i spregnute čelične konstrukcije, spojeve čelične konstrukcije, zakovicama, vijcima i varenjem, kao i zaštitu čelične konstrukcije od korozije.
</t>
  </si>
  <si>
    <t>dz=20</t>
  </si>
  <si>
    <t>Nabavka materijala, transport, sečenje i krojenje, izrada, probna montaža u radionici i montaža čelične konstrukcije sa zavrsnim farbanjem . Sva čelična konstrukcija je od uobičajenih valjanih profila i limova kvaliteta  S-235 JR G2 EN 10025. Sva čelična konstrukcija mora biti izradjena u podsklopovima u radionici, očišćena i premazana osnovnom zaštitnom bojom. U radionici proveriti sve dimenzije i izvršiti probne montaže. Nakon transporta na gradilište i izvršene montaže i spajanja, sva oštećena mesta ponovo AK zaštititi. Cenom obuhvatititi sav potreban rad, materijal, alat, opremu kao i pomoćni materijal. Bilo koji deo i delovi čelične konstrukcije koji se ugradjuje u beton, mora biti očišćen ali ne sme biti pokriven premazom.
Po finalnoj montaži vidljive površine kontrukcije obojiti sa finalnim premazom u tonu po izboru investitora.
Obračun je dat po kilogramu gotove namontirane ,AK zaštićene i ofarbane čelične konstrukcije.</t>
  </si>
  <si>
    <t>BETONSKI I ARMIRANO BETONSKI RADOVI</t>
  </si>
  <si>
    <t>dz=30</t>
  </si>
  <si>
    <t>Nabavka, ispavljanje, krojenje, sečenje, savijanje i doprema betonskog gvožđa na mesto ugradnje. Ugradnju i vezivanje betonskog gvožđa uraditi u svemu prema datim detaljima armature i specifikacijama. Pre sečenja i postavljanja armature, sve mere proveriti na licu mesta.
U cenu uračunati sva sredstva neophodna za vezivanje i postavljanje armature. Količine armature su aproksimativne.
Obračun po kilogramu ugrađenog betonskog gvožđa.</t>
  </si>
  <si>
    <t>Ak zaštita je na bazi epoksi premaza ukupne debljine 160 mikrona sa prethodnim peskarenjem čeličnih površina do SA 2,5. Zaštita se nanosi sa dva osnovna i dva pokrivna premaza. RAL završnog premaza prema projektu arhitekture.</t>
  </si>
  <si>
    <t xml:space="preserve">Obračun je dat po kilogramu gotove namontirane, AK zaštićene i ofarbane čelične konstrukcije. Količine računati prema specifikacijama iz odobrenih radioničkih crteža. </t>
  </si>
  <si>
    <t>dz=20cm</t>
  </si>
  <si>
    <t>A</t>
  </si>
  <si>
    <t>B</t>
  </si>
  <si>
    <t>Ak zaštita je na bazi alkalnih premaza ukupne debljine 160 mikrona sa prethodnim peskarenjem čeličnih površina do SA 2,5. Zaštita se nanosi sa dva osnovna i dva pokrivna premaza.</t>
  </si>
  <si>
    <t>OPŠTA NAPOMENA:</t>
  </si>
  <si>
    <t>Pojedine pozicije su merene poli-lajnom.</t>
  </si>
  <si>
    <t>Opšti opisi i tehnički uslovi su sastavni deo ovog predmera</t>
  </si>
  <si>
    <t>Nabavka betona i betoniranje armiranobetonskih stubova ortogonalnog poprečnog preseka  betonom MB45 (C35/45, fk,15=47,4MPa) sa korišćenjem glatke oplate, radne platforme i podupirača.
Obračun po m3 ugrađenog betonai upotrebljene glatke oplate, radne platforme i podupirača.</t>
  </si>
  <si>
    <t>PREDMER I PREDRAČUN</t>
  </si>
  <si>
    <t>Nabavka betona i betoniranje armiranobetonske ploče na tlu debljine dp=20cm betonom marke MB 40 (C35/45, fk,15=42.1MPa) sa korišćenjem odgovarajuće oplate.
Obračun po m3 ugrađenog betona i upotrebljene odgovarajuće oplate.</t>
  </si>
  <si>
    <t>m2</t>
  </si>
  <si>
    <t>kom</t>
  </si>
  <si>
    <t>Nearmirani beton</t>
  </si>
  <si>
    <t>Nabavka i ugradnja anker vijaka za montažu čeličnih elemenata.
Anker vijke montirati u svemu prema uputstvu proizvođača.
Obračun po komadu nabavljenih i montiranih anker vijaka.</t>
  </si>
  <si>
    <t>1.6.2 PREDMER I PREDRAČUN</t>
  </si>
  <si>
    <t>2017U028 A01</t>
  </si>
  <si>
    <t>jed. cena materijal</t>
  </si>
  <si>
    <t>jed.cena rad</t>
  </si>
  <si>
    <t xml:space="preserve">
       ZGRADA PRAVOSUDNIH ORGANA
U KRAGUJEVCU</t>
  </si>
  <si>
    <t>PRETHODNI RADOVI</t>
  </si>
  <si>
    <t>Geodetsko obeležavanje objekta na terenu sa izvlačenjem osovina objekta.
Obračun po m1 izvučenih - obeleženih osovina na terenu.</t>
  </si>
  <si>
    <t>m</t>
  </si>
  <si>
    <t>Uspostavljanje repernih visinskih tačaka sa apsolutnom odnosno relativnom kotom, obeležavanje i mehanička zaštita.
Obračun po komadu uspostavljenih repernih tačaka na terenu.</t>
  </si>
  <si>
    <t>PRETHODNI RADOVI UKUPNO:</t>
  </si>
  <si>
    <t>ZEMLJANI RADOVI</t>
  </si>
  <si>
    <t>m3</t>
  </si>
  <si>
    <t>ZEMLJANI RADOVI UKUPNO:</t>
  </si>
  <si>
    <t>Nivo -3,50</t>
  </si>
  <si>
    <t>Nivo -0,19</t>
  </si>
  <si>
    <t>Nabavka betona i betoniranje armiranobetonske ploče debljine dp=25cm betonom marke MB 40 (C35/45, fk,15=42.1MPa) sa korišćenjem glatke oplate, radne platforme i podupirača.
Obračun po m3 ugrađenog betona i upotrebljene glatke oplate, radne platforme i podupirača.</t>
  </si>
  <si>
    <t>Nivo +4,50</t>
  </si>
  <si>
    <t>Nivo +9.10</t>
  </si>
  <si>
    <t>Nivo +12,70</t>
  </si>
  <si>
    <t>Nivo +16,30</t>
  </si>
  <si>
    <t>Nivo +19,90</t>
  </si>
  <si>
    <t>Nivo +23.50</t>
  </si>
  <si>
    <t>Nivo +27,10(krov)</t>
  </si>
  <si>
    <t>Nivo +29,82(krov)</t>
  </si>
  <si>
    <t>temelji prizemlja</t>
  </si>
  <si>
    <t>temelji podruma</t>
  </si>
  <si>
    <t>40/50</t>
  </si>
  <si>
    <t>Nivo +9,10</t>
  </si>
  <si>
    <t>35/40</t>
  </si>
  <si>
    <t>30/60</t>
  </si>
  <si>
    <t>Nivo +12.70</t>
  </si>
  <si>
    <t>40/120</t>
  </si>
  <si>
    <t>40/70</t>
  </si>
  <si>
    <t>Nivo +23,50</t>
  </si>
  <si>
    <t>50/50</t>
  </si>
  <si>
    <t>80/80</t>
  </si>
  <si>
    <t>30/70</t>
  </si>
  <si>
    <t>Podrum (-3,50)</t>
  </si>
  <si>
    <t>Prizemlje (-0,19)</t>
  </si>
  <si>
    <t>40/40</t>
  </si>
  <si>
    <t>60/60</t>
  </si>
  <si>
    <t>30/50</t>
  </si>
  <si>
    <t>Nivo +19.90</t>
  </si>
  <si>
    <t>dz=25</t>
  </si>
  <si>
    <t>Podrum(kota-3,50)</t>
  </si>
  <si>
    <t>Prizemlje(kota-0,19)</t>
  </si>
  <si>
    <t>Nivo +16.30</t>
  </si>
  <si>
    <t>Krov +29,82</t>
  </si>
  <si>
    <t>Krov +27,10</t>
  </si>
  <si>
    <t>h=25cm</t>
  </si>
  <si>
    <t>NARUČILAC:   Republika Srbija – Apelacioni sud Kragujevac, ul. Trg Vojvode Radomira Putnika br.4, Kragujevac</t>
  </si>
  <si>
    <t xml:space="preserve">OBJEKAT: Zgrada pravosudnih organa u Kragujevcu, KP br.10472/5 KO Kragujevac 4, Kragujevac   </t>
  </si>
  <si>
    <t xml:space="preserve">                  
    ZGRADA PRAVOSUDNIH ORGANA
U KRAGUJEVCU</t>
  </si>
  <si>
    <t>2017U028 G10</t>
  </si>
  <si>
    <t xml:space="preserve">     ZGRADA PRAVOSUDNIH ORGANA
U KRAGUJEVCU
</t>
  </si>
  <si>
    <t>SPOLJNO UREĐENJE UKUPNO:</t>
  </si>
  <si>
    <t>OBJEKAT UKUPNO:</t>
  </si>
  <si>
    <t>St1</t>
  </si>
  <si>
    <t>St2</t>
  </si>
  <si>
    <t>St3</t>
  </si>
  <si>
    <t>St4</t>
  </si>
  <si>
    <t>St5</t>
  </si>
  <si>
    <t>St6</t>
  </si>
  <si>
    <t>St7</t>
  </si>
  <si>
    <t>St8</t>
  </si>
  <si>
    <t>Nadstrešnica u osi 15</t>
  </si>
  <si>
    <t>Lanterna</t>
  </si>
  <si>
    <t>dz=20cm u objektu</t>
  </si>
  <si>
    <t>MA 400/500</t>
  </si>
  <si>
    <t>HILTI HSL-3-G M12/50</t>
  </si>
  <si>
    <t xml:space="preserve">HILTI HSL-3-G M16/50   </t>
  </si>
  <si>
    <t>Strana</t>
  </si>
  <si>
    <t>Nabavka betona i betoniranje Sloja nearmiranog betona d=10cm ispod elemenata spoljnog uređenja.
Obračun po m2 nabavljenog i ugrađenog betona.</t>
  </si>
  <si>
    <t>mašinski 60% 20838*0,6</t>
  </si>
  <si>
    <t>ručno 40% 20838*0,4</t>
  </si>
  <si>
    <t xml:space="preserve">Nabavka,dovoz i nasipanje šljunka sa nabijanjem do potrebne zbijenosti ispod temeljnih traka d=30cm.                                                            Obračun je dat po m3 </t>
  </si>
  <si>
    <t xml:space="preserve"> Nabavka,dovoz i nasipanje šljunka sa nabijanjem do potrebne zbijenosti ispod podne ploče d=15cm.                                                            Obračun je dat po m3 </t>
  </si>
  <si>
    <t>Nabavka betona i betoniranje sloja nearmiranog betona d=10cm ispod temeljnih traka objekta betonom marke MB10 C12/15.
Obračun po m2 nabavljenog i ugrađenog betona.</t>
  </si>
  <si>
    <t>Nabavka betona i betoniranje sloja nearmiranog betona d=8cm ispod podne ploče kao podloga za hidrozolaciju betonom marke MB 10 C12/15.
Obračun po m2 nabavljenog i ugrađenog betona.</t>
  </si>
  <si>
    <t>Nabavka betona i betoniranje stope temeljnih traka h=100cm objekta marke betona MB40(C35/45, fk,15=42.1MPa) u glatkoj oplati
Obračun po m3 nabavljenog  ,ugrađenog betona i odgovarajuće oplate.</t>
  </si>
  <si>
    <t>Nabavka betona i betoniranje temeljnih zidova dz=100cm objekta marke betona MB 40 (C35/45, fk,15=42.1MPa) u glatkoj oplati.
Obračun po m3 nabavljenog ,ugrađenog betona i odgovarajuće oplate.</t>
  </si>
  <si>
    <t>m³</t>
  </si>
  <si>
    <r>
      <rPr>
        <b/>
        <u/>
        <sz val="9"/>
        <rFont val="Times New Roman"/>
        <family val="1"/>
      </rPr>
      <t>N a p o m e n a:</t>
    </r>
    <r>
      <rPr>
        <b/>
        <sz val="9"/>
        <rFont val="Times New Roman"/>
        <family val="1"/>
      </rPr>
      <t xml:space="preserve">
Pre početka iskopa obavezno pročitati geomehanički izveštaj i pridržavati se preporuka koje se odnose na zemljane radove. Količine zemljanih radova su aproksimativne, a tačne količine će se utvrditi na osnovu snimljenih profila na terenu i građevinske knjige.</t>
    </r>
  </si>
  <si>
    <r>
      <t>Pri izvođenju važnih delova betonske konstrukcije moraju se uzimati probne kocke i slati Zavodu za ispitivanje materijala da bi se prekontrolisala tražena marka betona. Uzorci se uzimaju na zahtev i u prisustvu nadzornog organa u svemu prema Pravilniku o betonu i armiranom betonu 87.
Natur betone i montažne elemente izvoditi prema propisima, opisu, detaljima i zahtevu projektanta. Bez obzira na uslovljeni kvalitet oplate ili specifičnosti izrade jedinična cena gotovog betona obuhvata odgovarajuću oplatu. Ovi betoni rade se obavezo sa najmanje 300 kg cementa na m</t>
    </r>
    <r>
      <rPr>
        <vertAlign val="superscript"/>
        <sz val="9"/>
        <rFont val="Times New Roman"/>
        <family val="1"/>
      </rPr>
      <t>3</t>
    </r>
    <r>
      <rPr>
        <sz val="9"/>
        <rFont val="Times New Roman"/>
        <family val="1"/>
      </rPr>
      <t xml:space="preserve"> betona. Zidovi i plafoni se ne malterišu,a beton se izvodi u glatkoj oplati. U slučaju da se beton ne izvede kvalitetno, izvođač je dužan da izvrši malterisanje o svom trošku.
Kod betoniranja čije površine ostaju vidne, ili se samo boje (ne malterišu se), površine moraju biti glatke, beton mora biti spravljen istom vrstom cementa. Prekid betoniranja izvesti u skladu sa važećim propisima.
</t>
    </r>
  </si>
  <si>
    <r>
      <rPr>
        <b/>
        <sz val="10"/>
        <rFont val="Times New Roman"/>
        <family val="1"/>
      </rPr>
      <t xml:space="preserve">NAPOMENA:   </t>
    </r>
    <r>
      <rPr>
        <sz val="10"/>
        <rFont val="Times New Roman"/>
        <family val="1"/>
      </rPr>
      <t xml:space="preserve">                                                 </t>
    </r>
    <r>
      <rPr>
        <sz val="11"/>
        <rFont val="Times New Roman"/>
        <family val="1"/>
      </rPr>
      <t xml:space="preserve">Ovim predmerom  date su stvarne količine bez dodatka na rastur!    </t>
    </r>
    <r>
      <rPr>
        <sz val="10"/>
        <rFont val="Times New Roman"/>
        <family val="1"/>
      </rPr>
      <t xml:space="preserve">                                           </t>
    </r>
  </si>
  <si>
    <r>
      <t xml:space="preserve">Iskop materijala III kategorije sa zasecanjem bočnih ivica u odnosu 2:1 prema horizontali. Deo iskopanog materijala odložiti na privremenu gradilišnu deponiju jer se planira zatrpavanje istim. Višak materijala utovariti direktno u kamion i odvesti na gradsku deponiju koju odabere investitor do 10km udaljenosti.
Obračun po m3 izvršenog iskopa zajedno sa odvozom viška materijala.                          </t>
    </r>
    <r>
      <rPr>
        <b/>
        <sz val="10"/>
        <rFont val="Times New Roman"/>
        <family val="1"/>
      </rPr>
      <t>Napomena</t>
    </r>
    <r>
      <rPr>
        <sz val="10"/>
        <rFont val="Times New Roman"/>
        <family val="1"/>
      </rPr>
      <t>:U projektu saobraćajnica u predmeru je obračunato skidanje humusa.</t>
    </r>
  </si>
  <si>
    <r>
      <t>Zatrpavanje objekta kvalitetnim materijalom iz iskopa u slojevima po 20cm sa nabijanjem do potrebne zbijenosti Ms=10 MPa.                                                            Obračun je dat po m3 zatrpanog iskopa i nabijenog materijala u slojevima po 20cm</t>
    </r>
    <r>
      <rPr>
        <b/>
        <sz val="10"/>
        <rFont val="Times New Roman"/>
        <family val="1"/>
      </rPr>
      <t>. Napomena:</t>
    </r>
    <r>
      <rPr>
        <sz val="10"/>
        <rFont val="Times New Roman"/>
        <family val="1"/>
      </rPr>
      <t>Ako se utvrdi da je materijal iz iskopa ne odgovarajući za nasipanje oko i unutar objekta,iskopani materijal odvesti na deponiju i iz pozajmištva uzeti količinu za zatrpavanje.</t>
    </r>
  </si>
  <si>
    <r>
      <t>Nabavka betona i betoniranje armiranobetonske ploče debljine d</t>
    </r>
    <r>
      <rPr>
        <vertAlign val="subscript"/>
        <sz val="10"/>
        <rFont val="Times New Roman"/>
        <family val="1"/>
      </rPr>
      <t>p</t>
    </r>
    <r>
      <rPr>
        <sz val="10"/>
        <rFont val="Times New Roman"/>
        <family val="1"/>
      </rPr>
      <t>=20cm betonom marke MB 40 (C35/45, fk,15=42.1MPa) sa korišćenjem glatke oplate, radne platforme i podupirača.
Obračun po m</t>
    </r>
    <r>
      <rPr>
        <vertAlign val="superscript"/>
        <sz val="10"/>
        <rFont val="Times New Roman"/>
        <family val="1"/>
      </rPr>
      <t>3</t>
    </r>
    <r>
      <rPr>
        <sz val="10"/>
        <rFont val="Times New Roman"/>
        <family val="1"/>
      </rPr>
      <t xml:space="preserve"> ugrađenog betona i upotrebljene glatke oplate, radne platforme i podupirača.</t>
    </r>
  </si>
  <si>
    <r>
      <t>m</t>
    </r>
    <r>
      <rPr>
        <vertAlign val="superscript"/>
        <sz val="11"/>
        <rFont val="Times New Roman"/>
        <family val="1"/>
      </rPr>
      <t>3</t>
    </r>
  </si>
  <si>
    <r>
      <t>Nabavka betona i betoniranje armiranobetonske ploče debljine d</t>
    </r>
    <r>
      <rPr>
        <vertAlign val="subscript"/>
        <sz val="10"/>
        <rFont val="Times New Roman"/>
        <family val="1"/>
      </rPr>
      <t>p</t>
    </r>
    <r>
      <rPr>
        <sz val="10"/>
        <rFont val="Times New Roman"/>
        <family val="1"/>
      </rPr>
      <t>=22cm betonom marke MB 40 (C35/45, fk,15=42.1MPa) sa korišćenjem glatke oplate, radne platforme i podupirača.
Obračun po m</t>
    </r>
    <r>
      <rPr>
        <vertAlign val="superscript"/>
        <sz val="10"/>
        <rFont val="Times New Roman"/>
        <family val="1"/>
      </rPr>
      <t>3</t>
    </r>
    <r>
      <rPr>
        <sz val="10"/>
        <rFont val="Times New Roman"/>
        <family val="1"/>
      </rPr>
      <t xml:space="preserve"> ugrađenog betona i upotrebljene glatke oplate, radne platforme i podupirača.</t>
    </r>
  </si>
  <si>
    <r>
      <t>Nabavka betona i betoniranje armiranobetonskih greda pravougaonog poprečnog preseka betonom MB 40 (C35/45, fk,15=42.1MPa) sa korišćenjem glatke oplate, radne platforme i podupirača.
Obračun po m</t>
    </r>
    <r>
      <rPr>
        <vertAlign val="superscript"/>
        <sz val="10"/>
        <rFont val="Times New Roman"/>
        <family val="1"/>
      </rPr>
      <t>3</t>
    </r>
    <r>
      <rPr>
        <sz val="10"/>
        <rFont val="Times New Roman"/>
        <family val="1"/>
      </rPr>
      <t xml:space="preserve"> ugrađenog betona ,upotrebljene glatke oplate, radne platforme i podupirača.</t>
    </r>
  </si>
  <si>
    <r>
      <t>Nabavka betona i betoniranje armiranobetonskih stepenišnih krakova unutar betonskog jezgra (podesta, međupodesta, kosih ploča i gazišta) betonom marke 
MB 40 (C35/45, fk,15=42.1MPa) sa korišćenjem glatke oplate, radne platforme i podupirača.
Obračun po m</t>
    </r>
    <r>
      <rPr>
        <vertAlign val="superscript"/>
        <sz val="10"/>
        <rFont val="Times New Roman"/>
        <family val="1"/>
      </rPr>
      <t>3</t>
    </r>
    <r>
      <rPr>
        <sz val="10"/>
        <rFont val="Times New Roman"/>
        <family val="1"/>
      </rPr>
      <t xml:space="preserve"> ugrađenog betona sa upotrebljenom glatkom oplatom, radnom platformom i podupiračima.</t>
    </r>
  </si>
  <si>
    <r>
      <t>m</t>
    </r>
    <r>
      <rPr>
        <vertAlign val="superscript"/>
        <sz val="11"/>
        <rFont val="Times New Roman"/>
        <family val="1"/>
      </rPr>
      <t>3</t>
    </r>
    <r>
      <rPr>
        <sz val="11"/>
        <color indexed="8"/>
        <rFont val="Calibri"/>
        <family val="2"/>
        <charset val="238"/>
      </rPr>
      <t/>
    </r>
  </si>
  <si>
    <r>
      <t>Nabavka betona i betoniranje armiranobetonskih zidova betonom marke MB40 (C35/45, fk,15=47,4MPa) sa korišćenjem glatke oplate i radne platforme.
Obračun po m</t>
    </r>
    <r>
      <rPr>
        <vertAlign val="superscript"/>
        <sz val="10"/>
        <rFont val="Times New Roman"/>
        <family val="1"/>
      </rPr>
      <t>3</t>
    </r>
    <r>
      <rPr>
        <sz val="10"/>
        <rFont val="Times New Roman"/>
        <family val="1"/>
      </rPr>
      <t xml:space="preserve"> ugrađenog betona i upotrebljene glatke oplate i radne platforme. </t>
    </r>
  </si>
  <si>
    <r>
      <t>Nabavka betona i betoniranje armiranobetonskih ograda i parapeta betonom marke MB 40 (C35/45, fk,15=42.1MPa) sa korišćenjem glatke oplate.
Obračun po m</t>
    </r>
    <r>
      <rPr>
        <vertAlign val="superscript"/>
        <sz val="10"/>
        <rFont val="Times New Roman"/>
        <family val="1"/>
      </rPr>
      <t>3</t>
    </r>
    <r>
      <rPr>
        <sz val="10"/>
        <rFont val="Times New Roman"/>
        <family val="1"/>
      </rPr>
      <t xml:space="preserve"> ugrađenog betona i upotrebljene glatke oplate.</t>
    </r>
  </si>
  <si>
    <r>
      <t>Nabavka betona i betoniranje armirano betonskih kapitela betonom marke 
MB 40 (C35/45,fk 15=42.1 MPa) sa korišćenjem odgovarajuće glatke oplate,radne platforme i podupirača.
Obračun po m</t>
    </r>
    <r>
      <rPr>
        <vertAlign val="superscript"/>
        <sz val="10"/>
        <rFont val="Times New Roman"/>
        <family val="1"/>
      </rPr>
      <t>3</t>
    </r>
    <r>
      <rPr>
        <sz val="10"/>
        <rFont val="Times New Roman"/>
        <family val="1"/>
      </rPr>
      <t xml:space="preserve"> ugrađenog betona sa upotrebljenom odgovarajućom glatkom oplatom,radnom platformom i podupiračima.
</t>
    </r>
  </si>
  <si>
    <r>
      <t>Nabavka betona i betoniranje armirano betonskih potpornih zidova (temelj i zid) betonom marke MB 30 sa korišćenjem glatke oplate.
Obračun po m</t>
    </r>
    <r>
      <rPr>
        <vertAlign val="superscript"/>
        <sz val="10"/>
        <rFont val="Times New Roman"/>
        <family val="1"/>
      </rPr>
      <t>3</t>
    </r>
    <r>
      <rPr>
        <sz val="10"/>
        <rFont val="Times New Roman"/>
        <family val="1"/>
      </rPr>
      <t xml:space="preserve"> ugrađenog betona sa upotrebljenom glatke oplatom.
</t>
    </r>
  </si>
  <si>
    <r>
      <t>Nabavka betona i betoniranje armirano betonskih žardinjera betonom marke MB 30 sa korišćenjem glatke oplate.
Obračun po m</t>
    </r>
    <r>
      <rPr>
        <vertAlign val="superscript"/>
        <sz val="10"/>
        <rFont val="Times New Roman"/>
        <family val="1"/>
      </rPr>
      <t>3</t>
    </r>
    <r>
      <rPr>
        <sz val="10"/>
        <rFont val="Times New Roman"/>
        <family val="1"/>
      </rPr>
      <t xml:space="preserve"> ugrađenog betona sa upotrebljenom glatke oplatom.
</t>
    </r>
  </si>
  <si>
    <r>
      <t>Nabavka betona i betoniranje armiranobetonskih stepenišnih krakova unutar betonskog jezgra (podesta, međupodesta, kosih ploča i gazišta) betonom marke 
MB 30sa korišćenjem glatke oplate, radne platforme i podupirača.
Obračun po m</t>
    </r>
    <r>
      <rPr>
        <vertAlign val="superscript"/>
        <sz val="10"/>
        <rFont val="Times New Roman"/>
        <family val="1"/>
      </rPr>
      <t>3</t>
    </r>
    <r>
      <rPr>
        <sz val="10"/>
        <rFont val="Times New Roman"/>
        <family val="1"/>
      </rPr>
      <t xml:space="preserve"> ugrađenog betona sa upotrebljenom glatkom oplatom, radnom platformom i podupiračima.</t>
    </r>
  </si>
  <si>
    <t>jm</t>
  </si>
  <si>
    <t>Cena po 
jed. mere 
bez PDV-a</t>
  </si>
  <si>
    <t>Cena po 
jed. mere 
sa PDV-om</t>
  </si>
  <si>
    <t>Svega bez PDV-a</t>
  </si>
  <si>
    <t>Svega sa PDV-om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</si>
</sst>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_р_._-;\-* #,##0.00_р_._-;_-* &quot;-&quot;??_р_._-;_-@_-"/>
    <numFmt numFmtId="165" formatCode="_-* #,##0_р_._-;\-* #,##0_р_._-;_-* &quot;-&quot;??_р_._-;_-@_-"/>
    <numFmt numFmtId="166" formatCode="00\-00"/>
    <numFmt numFmtId="167" formatCode="0_ ;\-0\ "/>
  </numFmts>
  <fonts count="40">
    <font>
      <sz val="11"/>
      <color theme="1"/>
      <name val="Calibri"/>
      <family val="2"/>
      <charset val="204"/>
      <scheme val="minor"/>
    </font>
    <font>
      <sz val="11"/>
      <color indexed="8"/>
      <name val="Calibri"/>
      <family val="2"/>
      <charset val="238"/>
    </font>
    <font>
      <sz val="10"/>
      <name val="Arial"/>
      <family val="2"/>
    </font>
    <font>
      <sz val="10"/>
      <name val="Arial"/>
      <family val="2"/>
      <charset val="238"/>
    </font>
    <font>
      <sz val="10"/>
      <name val="Yu Times New Roman"/>
      <family val="1"/>
    </font>
    <font>
      <sz val="10"/>
      <name val="Yu Arial"/>
    </font>
    <font>
      <sz val="12"/>
      <name val="Arial"/>
      <family val="2"/>
      <charset val="238"/>
    </font>
    <font>
      <b/>
      <sz val="13"/>
      <color indexed="62"/>
      <name val="Calibri"/>
      <family val="2"/>
      <charset val="204"/>
    </font>
    <font>
      <b/>
      <sz val="11"/>
      <name val="Times New Roman"/>
      <family val="1"/>
    </font>
    <font>
      <sz val="10"/>
      <name val="Times New Roman"/>
      <family val="1"/>
    </font>
    <font>
      <sz val="11"/>
      <name val="Times New Roman"/>
      <family val="1"/>
    </font>
    <font>
      <b/>
      <sz val="10"/>
      <name val="Times New Roman"/>
      <family val="1"/>
    </font>
    <font>
      <sz val="9"/>
      <name val="Times New Roman"/>
      <family val="1"/>
    </font>
    <font>
      <b/>
      <sz val="8"/>
      <name val="Times New Roman"/>
      <family val="1"/>
    </font>
    <font>
      <sz val="8"/>
      <name val="Times New Roman"/>
      <family val="1"/>
    </font>
    <font>
      <b/>
      <sz val="16"/>
      <name val="Times New Roman"/>
      <family val="1"/>
    </font>
    <font>
      <b/>
      <sz val="9"/>
      <name val="Times New Roman"/>
      <family val="1"/>
    </font>
    <font>
      <b/>
      <u/>
      <sz val="9"/>
      <name val="Times New Roman"/>
      <family val="1"/>
    </font>
    <font>
      <vertAlign val="superscript"/>
      <sz val="9"/>
      <name val="Times New Roman"/>
      <family val="1"/>
    </font>
    <font>
      <vertAlign val="subscript"/>
      <sz val="10"/>
      <name val="Times New Roman"/>
      <family val="1"/>
    </font>
    <font>
      <vertAlign val="superscript"/>
      <sz val="10"/>
      <name val="Times New Roman"/>
      <family val="1"/>
    </font>
    <font>
      <vertAlign val="superscript"/>
      <sz val="11"/>
      <name val="Times New Roman"/>
      <family val="1"/>
    </font>
    <font>
      <sz val="11"/>
      <color theme="1"/>
      <name val="Calibri"/>
      <family val="2"/>
      <charset val="204"/>
      <scheme val="minor"/>
    </font>
    <font>
      <sz val="11"/>
      <color theme="1"/>
      <name val="Calibri"/>
      <family val="2"/>
      <charset val="238"/>
      <scheme val="minor"/>
    </font>
    <font>
      <sz val="11"/>
      <color theme="1"/>
      <name val="Calibri"/>
      <family val="2"/>
      <scheme val="minor"/>
    </font>
    <font>
      <b/>
      <sz val="11"/>
      <color rgb="FF0070C0"/>
      <name val="Times New Roman"/>
      <family val="1"/>
    </font>
    <font>
      <b/>
      <sz val="11"/>
      <color rgb="FFFF0000"/>
      <name val="Times New Roman"/>
      <family val="1"/>
    </font>
    <font>
      <sz val="11"/>
      <color theme="1"/>
      <name val="Times New Roman"/>
      <family val="1"/>
    </font>
    <font>
      <b/>
      <sz val="10"/>
      <color rgb="FF0070C0"/>
      <name val="Times New Roman"/>
      <family val="1"/>
    </font>
    <font>
      <b/>
      <sz val="10"/>
      <color rgb="FFFF0000"/>
      <name val="Times New Roman"/>
      <family val="1"/>
    </font>
    <font>
      <sz val="10"/>
      <color rgb="FF0070C0"/>
      <name val="Times New Roman"/>
      <family val="1"/>
    </font>
    <font>
      <b/>
      <sz val="11"/>
      <color theme="1"/>
      <name val="Times New Roman"/>
      <family val="1"/>
    </font>
    <font>
      <b/>
      <sz val="8"/>
      <color rgb="FFFF0000"/>
      <name val="Times New Roman"/>
      <family val="1"/>
    </font>
    <font>
      <b/>
      <sz val="9"/>
      <color rgb="FFFF0000"/>
      <name val="Times New Roman"/>
      <family val="1"/>
    </font>
    <font>
      <sz val="9"/>
      <color rgb="FFFF0000"/>
      <name val="Times New Roman"/>
      <family val="1"/>
    </font>
    <font>
      <sz val="11"/>
      <color rgb="FFFF0000"/>
      <name val="Times New Roman"/>
      <family val="1"/>
    </font>
    <font>
      <sz val="9"/>
      <color rgb="FF0070C0"/>
      <name val="Times New Roman"/>
      <family val="1"/>
    </font>
    <font>
      <sz val="11"/>
      <color rgb="FF0070C0"/>
      <name val="Times New Roman"/>
      <family val="1"/>
    </font>
    <font>
      <b/>
      <sz val="8"/>
      <color rgb="FF0070C0"/>
      <name val="Times New Roman"/>
      <family val="1"/>
    </font>
    <font>
      <sz val="8"/>
      <color rgb="FF0070C0"/>
      <name val="Times New Roman"/>
      <family val="1"/>
    </font>
  </fonts>
  <fills count="3">
    <fill>
      <patternFill patternType="none"/>
    </fill>
    <fill>
      <patternFill patternType="gray125"/>
    </fill>
    <fill>
      <patternFill patternType="solid">
        <fgColor theme="0"/>
        <bgColor indexed="64"/>
      </patternFill>
    </fill>
  </fills>
  <borders count="51">
    <border>
      <left/>
      <right/>
      <top/>
      <bottom/>
      <diagonal/>
    </border>
    <border>
      <left/>
      <right/>
      <top/>
      <bottom style="thick">
        <color indexed="22"/>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medium">
        <color indexed="64"/>
      </top>
      <bottom style="thin">
        <color indexed="64"/>
      </bottom>
      <diagonal/>
    </border>
    <border>
      <left/>
      <right/>
      <top/>
      <bottom style="double">
        <color indexed="64"/>
      </bottom>
      <diagonal/>
    </border>
    <border>
      <left/>
      <right style="medium">
        <color indexed="64"/>
      </right>
      <top style="medium">
        <color indexed="64"/>
      </top>
      <bottom/>
      <diagonal/>
    </border>
    <border>
      <left/>
      <right/>
      <top style="hair">
        <color indexed="64"/>
      </top>
      <bottom/>
      <diagonal/>
    </border>
    <border>
      <left/>
      <right style="hair">
        <color indexed="64"/>
      </right>
      <top/>
      <bottom/>
      <diagonal/>
    </border>
    <border>
      <left style="hair">
        <color indexed="64"/>
      </left>
      <right style="medium">
        <color indexed="64"/>
      </right>
      <top style="hair">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s>
  <cellStyleXfs count="38">
    <xf numFmtId="0" fontId="0" fillId="0" borderId="0"/>
    <xf numFmtId="164" fontId="22" fillId="0" borderId="0" applyFont="0" applyFill="0" applyBorder="0" applyAlignment="0" applyProtection="0"/>
    <xf numFmtId="164"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7" fillId="0" borderId="1" applyNumberFormat="0" applyFill="0" applyAlignment="0" applyProtection="0"/>
    <xf numFmtId="0" fontId="4" fillId="0" borderId="0"/>
    <xf numFmtId="0" fontId="4" fillId="0" borderId="0"/>
    <xf numFmtId="0" fontId="4" fillId="0" borderId="0"/>
    <xf numFmtId="0" fontId="3" fillId="0" borderId="0" applyAlignment="0">
      <alignment vertical="top" wrapText="1"/>
    </xf>
    <xf numFmtId="0" fontId="22" fillId="0" borderId="0"/>
    <xf numFmtId="0" fontId="22" fillId="0" borderId="0"/>
    <xf numFmtId="0" fontId="23" fillId="0" borderId="0"/>
    <xf numFmtId="0" fontId="4" fillId="0" borderId="0"/>
    <xf numFmtId="0" fontId="24" fillId="0" borderId="0"/>
    <xf numFmtId="0" fontId="3" fillId="0" borderId="0"/>
    <xf numFmtId="0" fontId="2" fillId="0" borderId="0"/>
    <xf numFmtId="0" fontId="6" fillId="0" borderId="0"/>
    <xf numFmtId="0" fontId="3" fillId="0" borderId="0"/>
    <xf numFmtId="0" fontId="23" fillId="0" borderId="0"/>
    <xf numFmtId="0" fontId="24" fillId="0" borderId="0"/>
    <xf numFmtId="0" fontId="4" fillId="0" borderId="0"/>
    <xf numFmtId="0" fontId="4" fillId="0" borderId="0"/>
    <xf numFmtId="0" fontId="24" fillId="0" borderId="0"/>
    <xf numFmtId="0" fontId="4" fillId="0" borderId="0"/>
    <xf numFmtId="0" fontId="23" fillId="0" borderId="0"/>
    <xf numFmtId="0" fontId="4" fillId="0" borderId="0"/>
    <xf numFmtId="0" fontId="4" fillId="0" borderId="0"/>
    <xf numFmtId="0" fontId="22" fillId="0" borderId="0"/>
    <xf numFmtId="0" fontId="4" fillId="0" borderId="0"/>
    <xf numFmtId="0" fontId="4" fillId="0" borderId="0"/>
    <xf numFmtId="0" fontId="6" fillId="0" borderId="0"/>
  </cellStyleXfs>
  <cellXfs count="466">
    <xf numFmtId="0" fontId="0" fillId="0" borderId="0" xfId="0"/>
    <xf numFmtId="0" fontId="8" fillId="0" borderId="2" xfId="0" applyFont="1" applyBorder="1" applyAlignment="1">
      <alignment horizontal="left" vertical="top"/>
    </xf>
    <xf numFmtId="0" fontId="9" fillId="0" borderId="3" xfId="0" applyNumberFormat="1" applyFont="1" applyFill="1" applyBorder="1" applyAlignment="1">
      <alignment horizontal="right" vertical="top" wrapText="1"/>
    </xf>
    <xf numFmtId="0" fontId="10" fillId="0" borderId="4" xfId="0" applyFont="1" applyBorder="1" applyAlignment="1">
      <alignment horizontal="center" vertical="top" wrapText="1"/>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9" fillId="0" borderId="5" xfId="0" applyFont="1" applyBorder="1" applyAlignment="1">
      <alignment horizontal="left" vertical="top"/>
    </xf>
    <xf numFmtId="0" fontId="10" fillId="0" borderId="5" xfId="0" applyFont="1" applyBorder="1" applyAlignment="1">
      <alignment horizontal="center" vertical="center"/>
    </xf>
    <xf numFmtId="0" fontId="9" fillId="0" borderId="0" xfId="0" applyFont="1" applyAlignment="1">
      <alignment vertical="center"/>
    </xf>
    <xf numFmtId="4" fontId="9" fillId="0" borderId="0" xfId="0" applyNumberFormat="1" applyFont="1" applyBorder="1" applyAlignment="1">
      <alignment horizontal="center" vertical="center"/>
    </xf>
    <xf numFmtId="166" fontId="25" fillId="0" borderId="6" xfId="0" applyNumberFormat="1" applyFont="1" applyBorder="1" applyAlignment="1">
      <alignment horizontal="center" vertical="center"/>
    </xf>
    <xf numFmtId="43" fontId="26" fillId="0" borderId="7" xfId="1" applyNumberFormat="1" applyFont="1" applyBorder="1" applyAlignment="1">
      <alignment horizontal="justify" vertical="center"/>
    </xf>
    <xf numFmtId="43" fontId="25" fillId="0" borderId="7" xfId="1" applyNumberFormat="1" applyFont="1" applyBorder="1" applyAlignment="1">
      <alignment vertical="center"/>
    </xf>
    <xf numFmtId="43" fontId="25" fillId="0" borderId="7" xfId="1" applyNumberFormat="1" applyFont="1" applyBorder="1" applyAlignment="1">
      <alignment horizontal="right" vertical="center"/>
    </xf>
    <xf numFmtId="4" fontId="25" fillId="0" borderId="8" xfId="1" applyNumberFormat="1" applyFont="1" applyBorder="1" applyAlignment="1">
      <alignment horizontal="right" vertical="center"/>
    </xf>
    <xf numFmtId="0" fontId="27" fillId="0" borderId="0" xfId="0" applyFont="1"/>
    <xf numFmtId="0" fontId="11" fillId="0" borderId="9" xfId="0" applyFont="1" applyBorder="1" applyAlignment="1">
      <alignment horizontal="center" vertical="center"/>
    </xf>
    <xf numFmtId="0" fontId="11" fillId="0" borderId="10" xfId="0" applyFont="1" applyBorder="1" applyAlignment="1">
      <alignment horizontal="center" vertical="center" wrapText="1"/>
    </xf>
    <xf numFmtId="0" fontId="9" fillId="0" borderId="10" xfId="0" applyFont="1" applyBorder="1" applyAlignment="1">
      <alignment horizontal="right" vertical="center"/>
    </xf>
    <xf numFmtId="43" fontId="9" fillId="0" borderId="10" xfId="1" applyNumberFormat="1" applyFont="1" applyBorder="1" applyAlignment="1">
      <alignment horizontal="right" vertical="center"/>
    </xf>
    <xf numFmtId="3" fontId="9" fillId="0" borderId="10" xfId="0" applyNumberFormat="1" applyFont="1" applyBorder="1" applyAlignment="1">
      <alignment horizontal="right" vertical="center"/>
    </xf>
    <xf numFmtId="4" fontId="9" fillId="0" borderId="11" xfId="1" applyNumberFormat="1" applyFont="1" applyBorder="1" applyAlignment="1">
      <alignment vertical="center"/>
    </xf>
    <xf numFmtId="0" fontId="11" fillId="0" borderId="12" xfId="0" applyFont="1" applyBorder="1" applyAlignment="1">
      <alignment horizontal="center" vertical="center"/>
    </xf>
    <xf numFmtId="0" fontId="11" fillId="0" borderId="0" xfId="0" applyFont="1" applyBorder="1" applyAlignment="1">
      <alignment horizontal="center" vertical="center" wrapText="1"/>
    </xf>
    <xf numFmtId="0" fontId="9" fillId="0" borderId="0" xfId="0" applyFont="1" applyBorder="1" applyAlignment="1">
      <alignment horizontal="right" vertical="center"/>
    </xf>
    <xf numFmtId="43" fontId="9" fillId="0" borderId="0" xfId="1" applyNumberFormat="1" applyFont="1" applyBorder="1" applyAlignment="1">
      <alignment horizontal="right" vertical="center"/>
    </xf>
    <xf numFmtId="3" fontId="9" fillId="0" borderId="0" xfId="0" applyNumberFormat="1" applyFont="1" applyBorder="1" applyAlignment="1">
      <alignment horizontal="right" vertical="center"/>
    </xf>
    <xf numFmtId="4" fontId="9" fillId="0" borderId="13" xfId="1" applyNumberFormat="1" applyFont="1" applyBorder="1" applyAlignment="1">
      <alignment vertical="center"/>
    </xf>
    <xf numFmtId="167" fontId="11" fillId="0" borderId="12" xfId="0" applyNumberFormat="1" applyFont="1" applyBorder="1" applyAlignment="1">
      <alignment horizontal="center" vertical="top"/>
    </xf>
    <xf numFmtId="166" fontId="11" fillId="0" borderId="14" xfId="0" applyNumberFormat="1" applyFont="1" applyBorder="1" applyAlignment="1">
      <alignment horizontal="left" vertical="top"/>
    </xf>
    <xf numFmtId="166" fontId="11" fillId="0" borderId="14" xfId="0" applyNumberFormat="1" applyFont="1" applyBorder="1" applyAlignment="1">
      <alignment horizontal="center"/>
    </xf>
    <xf numFmtId="4" fontId="11" fillId="0" borderId="15" xfId="1" applyNumberFormat="1" applyFont="1" applyBorder="1" applyAlignment="1">
      <alignment horizontal="right"/>
    </xf>
    <xf numFmtId="166" fontId="11" fillId="0" borderId="14" xfId="0" applyNumberFormat="1" applyFont="1" applyBorder="1" applyAlignment="1">
      <alignment horizontal="left" vertical="top" wrapText="1"/>
    </xf>
    <xf numFmtId="166" fontId="11" fillId="0" borderId="14" xfId="0" applyNumberFormat="1" applyFont="1" applyBorder="1" applyAlignment="1">
      <alignment horizontal="left"/>
    </xf>
    <xf numFmtId="0" fontId="28" fillId="0" borderId="12" xfId="0" applyFont="1" applyBorder="1" applyAlignment="1">
      <alignment horizontal="center"/>
    </xf>
    <xf numFmtId="0" fontId="29" fillId="0" borderId="0" xfId="0" applyFont="1" applyBorder="1" applyAlignment="1">
      <alignment horizontal="left"/>
    </xf>
    <xf numFmtId="0" fontId="30" fillId="0" borderId="0" xfId="0" applyFont="1" applyBorder="1" applyAlignment="1"/>
    <xf numFmtId="43" fontId="30" fillId="0" borderId="0" xfId="1" applyNumberFormat="1" applyFont="1" applyBorder="1" applyAlignment="1">
      <alignment horizontal="right"/>
    </xf>
    <xf numFmtId="3" fontId="30" fillId="0" borderId="0" xfId="0" applyNumberFormat="1" applyFont="1" applyBorder="1" applyAlignment="1">
      <alignment horizontal="right"/>
    </xf>
    <xf numFmtId="4" fontId="11" fillId="0" borderId="13" xfId="1" applyNumberFormat="1" applyFont="1" applyBorder="1" applyAlignment="1">
      <alignment horizontal="right"/>
    </xf>
    <xf numFmtId="0" fontId="11" fillId="0" borderId="16" xfId="0" applyFont="1" applyBorder="1" applyAlignment="1">
      <alignment horizontal="center" vertical="center"/>
    </xf>
    <xf numFmtId="4" fontId="11" fillId="0" borderId="17" xfId="1" applyNumberFormat="1" applyFont="1" applyBorder="1" applyAlignment="1">
      <alignment horizontal="left" vertical="center"/>
    </xf>
    <xf numFmtId="0" fontId="11" fillId="0" borderId="17" xfId="0" applyFont="1" applyBorder="1" applyAlignment="1">
      <alignment horizontal="justify" vertical="top" wrapText="1"/>
    </xf>
    <xf numFmtId="43" fontId="9" fillId="0" borderId="17" xfId="1" applyNumberFormat="1" applyFont="1" applyBorder="1" applyAlignment="1">
      <alignment horizontal="right" vertical="center"/>
    </xf>
    <xf numFmtId="3" fontId="11" fillId="0" borderId="17" xfId="0" applyNumberFormat="1" applyFont="1" applyBorder="1" applyAlignment="1">
      <alignment horizontal="right"/>
    </xf>
    <xf numFmtId="4" fontId="11" fillId="0" borderId="18" xfId="1" applyNumberFormat="1" applyFont="1" applyFill="1" applyBorder="1" applyAlignment="1">
      <alignment vertical="center"/>
    </xf>
    <xf numFmtId="0" fontId="9" fillId="0" borderId="0" xfId="0" applyFont="1" applyBorder="1" applyAlignment="1">
      <alignment horizontal="justify" vertical="top" wrapText="1"/>
    </xf>
    <xf numFmtId="0" fontId="11" fillId="0" borderId="0" xfId="0" applyFont="1" applyBorder="1" applyAlignment="1">
      <alignment horizontal="justify" vertical="top" wrapText="1"/>
    </xf>
    <xf numFmtId="0" fontId="27" fillId="0" borderId="0" xfId="0" applyFont="1" applyBorder="1"/>
    <xf numFmtId="0" fontId="27" fillId="0" borderId="13" xfId="0" applyFont="1" applyBorder="1"/>
    <xf numFmtId="0" fontId="10" fillId="0" borderId="0" xfId="0" applyFont="1" applyBorder="1" applyAlignment="1">
      <alignment horizontal="right"/>
    </xf>
    <xf numFmtId="0" fontId="9" fillId="0" borderId="21" xfId="0" applyFont="1" applyBorder="1" applyAlignment="1">
      <alignment horizontal="center" vertical="center"/>
    </xf>
    <xf numFmtId="0" fontId="10" fillId="0" borderId="22" xfId="0" applyFont="1" applyBorder="1" applyAlignment="1">
      <alignment horizontal="center" vertical="center"/>
    </xf>
    <xf numFmtId="0" fontId="9" fillId="0" borderId="22" xfId="0" applyFont="1" applyBorder="1" applyAlignment="1">
      <alignment horizontal="center" vertical="center"/>
    </xf>
    <xf numFmtId="4" fontId="9" fillId="0" borderId="22" xfId="0" applyNumberFormat="1" applyFont="1" applyBorder="1" applyAlignment="1">
      <alignment horizontal="center" vertical="center"/>
    </xf>
    <xf numFmtId="165" fontId="9" fillId="0" borderId="22" xfId="0" applyNumberFormat="1" applyFont="1" applyBorder="1" applyAlignment="1">
      <alignment horizontal="center" vertical="center"/>
    </xf>
    <xf numFmtId="4" fontId="9" fillId="0" borderId="23" xfId="0" applyNumberFormat="1" applyFont="1" applyBorder="1" applyAlignment="1">
      <alignment horizontal="center" vertical="center"/>
    </xf>
    <xf numFmtId="4" fontId="9" fillId="0" borderId="0" xfId="0" applyNumberFormat="1" applyFont="1" applyBorder="1" applyAlignment="1">
      <alignment horizontal="center"/>
    </xf>
    <xf numFmtId="0" fontId="13" fillId="0" borderId="12" xfId="0" applyFont="1" applyBorder="1" applyAlignment="1">
      <alignment vertical="top"/>
    </xf>
    <xf numFmtId="14" fontId="26" fillId="0" borderId="0" xfId="0" applyNumberFormat="1" applyFont="1" applyBorder="1" applyAlignment="1">
      <alignment horizontal="right" vertical="top"/>
    </xf>
    <xf numFmtId="0" fontId="13" fillId="0" borderId="0" xfId="0" applyFont="1" applyBorder="1" applyAlignment="1">
      <alignment horizontal="center"/>
    </xf>
    <xf numFmtId="4" fontId="13" fillId="0" borderId="0" xfId="0" applyNumberFormat="1" applyFont="1" applyBorder="1" applyAlignment="1">
      <alignment horizontal="center"/>
    </xf>
    <xf numFmtId="165" fontId="32" fillId="0" borderId="0" xfId="0" applyNumberFormat="1" applyFont="1" applyBorder="1" applyAlignment="1">
      <alignment horizontal="center"/>
    </xf>
    <xf numFmtId="4" fontId="13" fillId="0" borderId="13" xfId="0" applyNumberFormat="1" applyFont="1" applyBorder="1" applyAlignment="1">
      <alignment horizontal="center"/>
    </xf>
    <xf numFmtId="0" fontId="14" fillId="0" borderId="0" xfId="0" applyFont="1"/>
    <xf numFmtId="0" fontId="13" fillId="0" borderId="6" xfId="0" applyFont="1" applyBorder="1" applyAlignment="1">
      <alignment vertical="top"/>
    </xf>
    <xf numFmtId="14" fontId="26" fillId="0" borderId="7" xfId="0" applyNumberFormat="1" applyFont="1" applyBorder="1" applyAlignment="1">
      <alignment horizontal="right" vertical="top"/>
    </xf>
    <xf numFmtId="0" fontId="13" fillId="0" borderId="7" xfId="0" applyFont="1" applyBorder="1" applyAlignment="1">
      <alignment horizontal="center"/>
    </xf>
    <xf numFmtId="4" fontId="13" fillId="0" borderId="7" xfId="0" applyNumberFormat="1" applyFont="1" applyBorder="1" applyAlignment="1">
      <alignment horizontal="center"/>
    </xf>
    <xf numFmtId="165" fontId="32" fillId="0" borderId="7" xfId="0" applyNumberFormat="1" applyFont="1" applyBorder="1" applyAlignment="1">
      <alignment horizontal="center"/>
    </xf>
    <xf numFmtId="4" fontId="13" fillId="0" borderId="8" xfId="0" applyNumberFormat="1" applyFont="1" applyBorder="1" applyAlignment="1">
      <alignment horizontal="center"/>
    </xf>
    <xf numFmtId="0" fontId="14" fillId="0" borderId="0" xfId="0" applyFont="1" applyBorder="1"/>
    <xf numFmtId="0" fontId="15" fillId="0" borderId="12" xfId="0" applyFont="1" applyBorder="1" applyAlignment="1">
      <alignment horizontal="center" vertical="top"/>
    </xf>
    <xf numFmtId="0" fontId="8" fillId="0" borderId="0" xfId="0" applyFont="1" applyBorder="1" applyAlignment="1">
      <alignment horizontal="center" wrapText="1"/>
    </xf>
    <xf numFmtId="0" fontId="16" fillId="0" borderId="0" xfId="0" applyFont="1" applyBorder="1" applyAlignment="1">
      <alignment horizontal="center"/>
    </xf>
    <xf numFmtId="4" fontId="8" fillId="0" borderId="0" xfId="0" applyNumberFormat="1" applyFont="1" applyBorder="1" applyAlignment="1">
      <alignment horizontal="center"/>
    </xf>
    <xf numFmtId="165" fontId="8" fillId="0" borderId="0" xfId="0" applyNumberFormat="1" applyFont="1" applyBorder="1" applyAlignment="1">
      <alignment horizontal="center"/>
    </xf>
    <xf numFmtId="4" fontId="8" fillId="0" borderId="13" xfId="0" applyNumberFormat="1" applyFont="1" applyBorder="1" applyAlignment="1">
      <alignment horizontal="center"/>
    </xf>
    <xf numFmtId="0" fontId="12" fillId="0" borderId="0" xfId="0" applyFont="1"/>
    <xf numFmtId="4" fontId="16" fillId="0" borderId="0" xfId="0" applyNumberFormat="1" applyFont="1" applyBorder="1" applyAlignment="1">
      <alignment horizontal="center"/>
    </xf>
    <xf numFmtId="0" fontId="8" fillId="0" borderId="0" xfId="0" applyFont="1" applyFill="1" applyBorder="1" applyAlignment="1">
      <alignment horizontal="center" vertical="center" wrapText="1"/>
    </xf>
    <xf numFmtId="0" fontId="8" fillId="0" borderId="0" xfId="0" applyFont="1" applyFill="1" applyBorder="1" applyAlignment="1">
      <alignment horizontal="justify" vertical="top" wrapText="1"/>
    </xf>
    <xf numFmtId="0" fontId="11" fillId="0" borderId="12" xfId="0" applyFont="1" applyBorder="1" applyAlignment="1">
      <alignment vertical="top" wrapText="1"/>
    </xf>
    <xf numFmtId="0" fontId="10" fillId="0" borderId="0" xfId="0" applyFont="1" applyBorder="1" applyAlignment="1">
      <alignment horizontal="justify" vertical="top" wrapText="1"/>
    </xf>
    <xf numFmtId="0" fontId="12" fillId="0" borderId="0" xfId="0" applyFont="1" applyBorder="1" applyAlignment="1">
      <alignment horizontal="center" wrapText="1"/>
    </xf>
    <xf numFmtId="164" fontId="10" fillId="0" borderId="0" xfId="1" applyFont="1" applyBorder="1" applyAlignment="1">
      <alignment horizontal="center" wrapText="1"/>
    </xf>
    <xf numFmtId="165" fontId="10" fillId="0" borderId="0" xfId="1" applyNumberFormat="1" applyFont="1" applyBorder="1" applyAlignment="1">
      <alignment horizontal="center" wrapText="1"/>
    </xf>
    <xf numFmtId="4" fontId="10" fillId="0" borderId="13" xfId="1" applyNumberFormat="1" applyFont="1" applyBorder="1" applyAlignment="1">
      <alignment horizontal="center" wrapText="1"/>
    </xf>
    <xf numFmtId="0" fontId="10" fillId="0" borderId="0" xfId="0" applyFont="1" applyAlignment="1">
      <alignment vertical="top" wrapText="1"/>
    </xf>
    <xf numFmtId="4" fontId="10" fillId="0" borderId="0" xfId="1" applyNumberFormat="1" applyFont="1" applyBorder="1" applyAlignment="1">
      <alignment horizontal="center" wrapText="1"/>
    </xf>
    <xf numFmtId="0" fontId="10" fillId="0" borderId="0" xfId="0" applyFont="1" applyAlignment="1">
      <alignment wrapText="1"/>
    </xf>
    <xf numFmtId="0" fontId="11" fillId="0" borderId="24" xfId="0" applyFont="1" applyBorder="1" applyAlignment="1">
      <alignment vertical="top" wrapText="1"/>
    </xf>
    <xf numFmtId="0" fontId="10" fillId="0" borderId="19" xfId="0" applyFont="1" applyBorder="1" applyAlignment="1">
      <alignment horizontal="justify" vertical="top" wrapText="1"/>
    </xf>
    <xf numFmtId="0" fontId="12" fillId="0" borderId="19" xfId="0" applyFont="1" applyBorder="1" applyAlignment="1">
      <alignment horizontal="center" wrapText="1"/>
    </xf>
    <xf numFmtId="4" fontId="10" fillId="0" borderId="19" xfId="1" applyNumberFormat="1" applyFont="1" applyBorder="1" applyAlignment="1">
      <alignment horizontal="center" wrapText="1"/>
    </xf>
    <xf numFmtId="165" fontId="10" fillId="0" borderId="19" xfId="1" applyNumberFormat="1" applyFont="1" applyBorder="1" applyAlignment="1">
      <alignment horizontal="center" wrapText="1"/>
    </xf>
    <xf numFmtId="4" fontId="10" fillId="0" borderId="20" xfId="1" applyNumberFormat="1" applyFont="1" applyBorder="1" applyAlignment="1">
      <alignment horizontal="center" wrapText="1"/>
    </xf>
    <xf numFmtId="0" fontId="11" fillId="0" borderId="0" xfId="0" applyFont="1" applyAlignment="1">
      <alignment vertical="top" wrapText="1"/>
    </xf>
    <xf numFmtId="0" fontId="10" fillId="0" borderId="0" xfId="0" applyFont="1" applyAlignment="1">
      <alignment horizontal="justify" vertical="top" wrapText="1"/>
    </xf>
    <xf numFmtId="0" fontId="12" fillId="0" borderId="0" xfId="0" applyFont="1" applyAlignment="1">
      <alignment horizontal="center" wrapText="1"/>
    </xf>
    <xf numFmtId="4" fontId="10" fillId="0" borderId="0" xfId="1" applyNumberFormat="1" applyFont="1" applyAlignment="1">
      <alignment horizontal="center" wrapText="1"/>
    </xf>
    <xf numFmtId="165" fontId="10" fillId="0" borderId="0" xfId="1" applyNumberFormat="1" applyFont="1" applyAlignment="1">
      <alignment horizontal="center" wrapText="1"/>
    </xf>
    <xf numFmtId="0" fontId="16" fillId="0" borderId="25" xfId="0" applyFont="1" applyBorder="1" applyAlignment="1">
      <alignment horizontal="left" vertical="top"/>
    </xf>
    <xf numFmtId="0" fontId="12" fillId="0" borderId="26" xfId="0" applyNumberFormat="1" applyFont="1" applyFill="1" applyBorder="1" applyAlignment="1">
      <alignment horizontal="right" vertical="top" wrapText="1"/>
    </xf>
    <xf numFmtId="0" fontId="12" fillId="0" borderId="26" xfId="0" applyFont="1" applyBorder="1" applyAlignment="1">
      <alignment horizontal="center" vertical="top" wrapText="1"/>
    </xf>
    <xf numFmtId="0" fontId="16" fillId="0" borderId="23" xfId="0" applyFont="1" applyBorder="1" applyAlignment="1">
      <alignment horizontal="left" vertical="top"/>
    </xf>
    <xf numFmtId="0" fontId="12" fillId="0" borderId="27" xfId="0" applyFont="1" applyBorder="1" applyAlignment="1">
      <alignment horizontal="center" vertical="center"/>
    </xf>
    <xf numFmtId="4" fontId="12" fillId="0" borderId="28" xfId="0" applyNumberFormat="1" applyFont="1" applyBorder="1" applyAlignment="1">
      <alignment horizontal="right" vertical="center"/>
    </xf>
    <xf numFmtId="0" fontId="16" fillId="0" borderId="0" xfId="0" applyFont="1" applyBorder="1" applyAlignment="1">
      <alignment horizontal="left" vertical="top"/>
    </xf>
    <xf numFmtId="14" fontId="16" fillId="0" borderId="0" xfId="0" applyNumberFormat="1" applyFont="1" applyBorder="1" applyAlignment="1">
      <alignment horizontal="right" vertical="top"/>
    </xf>
    <xf numFmtId="4" fontId="12" fillId="0" borderId="0" xfId="0" applyNumberFormat="1" applyFont="1" applyBorder="1" applyAlignment="1">
      <alignment horizontal="right" vertical="center"/>
    </xf>
    <xf numFmtId="165" fontId="33" fillId="0" borderId="0" xfId="0" applyNumberFormat="1" applyFont="1" applyBorder="1" applyAlignment="1">
      <alignment horizontal="right" vertical="center"/>
    </xf>
    <xf numFmtId="4" fontId="16" fillId="0" borderId="0" xfId="0" applyNumberFormat="1" applyFont="1" applyBorder="1" applyAlignment="1">
      <alignment horizontal="right" vertical="center"/>
    </xf>
    <xf numFmtId="0" fontId="16" fillId="0" borderId="29" xfId="0" applyFont="1" applyBorder="1" applyAlignment="1">
      <alignment horizontal="left" vertical="top"/>
    </xf>
    <xf numFmtId="14" fontId="16" fillId="0" borderId="29" xfId="0" applyNumberFormat="1" applyFont="1" applyBorder="1" applyAlignment="1">
      <alignment horizontal="right" vertical="top"/>
    </xf>
    <xf numFmtId="0" fontId="16" fillId="0" borderId="29" xfId="0" applyFont="1" applyBorder="1" applyAlignment="1">
      <alignment horizontal="center"/>
    </xf>
    <xf numFmtId="4" fontId="12" fillId="0" borderId="29" xfId="0" applyNumberFormat="1" applyFont="1" applyBorder="1" applyAlignment="1">
      <alignment horizontal="right" vertical="center"/>
    </xf>
    <xf numFmtId="4" fontId="16" fillId="0" borderId="29" xfId="0" applyNumberFormat="1" applyFont="1" applyBorder="1" applyAlignment="1">
      <alignment horizontal="right" vertical="center"/>
    </xf>
    <xf numFmtId="0" fontId="16" fillId="0" borderId="29" xfId="0" applyFont="1" applyBorder="1" applyAlignment="1">
      <alignment horizontal="center" vertical="top" wrapText="1"/>
    </xf>
    <xf numFmtId="0" fontId="16" fillId="0" borderId="29" xfId="0" applyFont="1" applyFill="1" applyBorder="1" applyAlignment="1">
      <alignment horizontal="justify" vertical="top" wrapText="1"/>
    </xf>
    <xf numFmtId="0" fontId="16" fillId="0" borderId="29" xfId="0" applyFont="1" applyBorder="1" applyAlignment="1">
      <alignment horizontal="left" vertical="top" wrapText="1"/>
    </xf>
    <xf numFmtId="0" fontId="12" fillId="0" borderId="29" xfId="0" applyFont="1" applyBorder="1" applyAlignment="1">
      <alignment horizontal="justify" vertical="top" wrapText="1"/>
    </xf>
    <xf numFmtId="0" fontId="16" fillId="0" borderId="29" xfId="0" quotePrefix="1" applyFont="1" applyFill="1" applyBorder="1" applyAlignment="1">
      <alignment horizontal="justify" vertical="top" wrapText="1"/>
    </xf>
    <xf numFmtId="166" fontId="16" fillId="0" borderId="30" xfId="0" applyNumberFormat="1" applyFont="1" applyFill="1" applyBorder="1" applyAlignment="1">
      <alignment horizontal="left" vertical="top"/>
    </xf>
    <xf numFmtId="0" fontId="12" fillId="0" borderId="30" xfId="0" applyFont="1" applyBorder="1"/>
    <xf numFmtId="0" fontId="33" fillId="0" borderId="30" xfId="0" applyFont="1" applyBorder="1" applyAlignment="1">
      <alignment horizontal="center"/>
    </xf>
    <xf numFmtId="4" fontId="12" fillId="0" borderId="30" xfId="0" applyNumberFormat="1" applyFont="1" applyBorder="1" applyAlignment="1">
      <alignment horizontal="right" vertical="center"/>
    </xf>
    <xf numFmtId="4" fontId="34" fillId="0" borderId="30" xfId="0" applyNumberFormat="1" applyFont="1" applyBorder="1" applyAlignment="1">
      <alignment horizontal="right" vertical="center"/>
    </xf>
    <xf numFmtId="166" fontId="16" fillId="0" borderId="29" xfId="0" applyNumberFormat="1" applyFont="1" applyFill="1" applyBorder="1" applyAlignment="1">
      <alignment horizontal="left" vertical="top"/>
    </xf>
    <xf numFmtId="0" fontId="16" fillId="0" borderId="29" xfId="0" applyFont="1" applyBorder="1" applyAlignment="1">
      <alignment vertical="top" wrapText="1"/>
    </xf>
    <xf numFmtId="0" fontId="33" fillId="0" borderId="29" xfId="0" applyFont="1" applyBorder="1" applyAlignment="1">
      <alignment horizontal="center"/>
    </xf>
    <xf numFmtId="4" fontId="34" fillId="0" borderId="29" xfId="0" applyNumberFormat="1" applyFont="1" applyBorder="1" applyAlignment="1">
      <alignment horizontal="right" vertical="center"/>
    </xf>
    <xf numFmtId="0" fontId="12" fillId="0" borderId="29" xfId="0" applyFont="1" applyBorder="1" applyAlignment="1">
      <alignment vertical="top" wrapText="1"/>
    </xf>
    <xf numFmtId="0" fontId="16" fillId="0" borderId="29" xfId="0" applyFont="1" applyFill="1" applyBorder="1" applyAlignment="1">
      <alignment horizontal="left" vertical="top"/>
    </xf>
    <xf numFmtId="0" fontId="16" fillId="0" borderId="29" xfId="0" applyFont="1" applyBorder="1" applyAlignment="1">
      <alignment horizontal="justify" vertical="center" wrapText="1"/>
    </xf>
    <xf numFmtId="0" fontId="16" fillId="0" borderId="29" xfId="0" applyFont="1" applyBorder="1" applyAlignment="1">
      <alignment horizontal="justify" vertical="top"/>
    </xf>
    <xf numFmtId="0" fontId="12" fillId="0" borderId="29" xfId="0" applyFont="1" applyBorder="1" applyAlignment="1">
      <alignment horizontal="justify" vertical="top"/>
    </xf>
    <xf numFmtId="0" fontId="12" fillId="0" borderId="30" xfId="0" applyFont="1" applyBorder="1" applyAlignment="1">
      <alignment horizontal="center" vertical="center"/>
    </xf>
    <xf numFmtId="0" fontId="12" fillId="0" borderId="29" xfId="0" applyFont="1" applyBorder="1" applyAlignment="1">
      <alignment horizontal="right" vertical="center" wrapText="1"/>
    </xf>
    <xf numFmtId="0" fontId="12" fillId="0" borderId="29" xfId="0" quotePrefix="1" applyFont="1" applyBorder="1" applyAlignment="1">
      <alignment horizontal="justify" vertical="top" wrapText="1"/>
    </xf>
    <xf numFmtId="0" fontId="12" fillId="0" borderId="29" xfId="0" applyFont="1" applyBorder="1" applyAlignment="1">
      <alignment horizontal="center" vertical="center"/>
    </xf>
    <xf numFmtId="166" fontId="16" fillId="0" borderId="31" xfId="0" applyNumberFormat="1" applyFont="1" applyFill="1" applyBorder="1" applyAlignment="1">
      <alignment horizontal="left" vertical="top"/>
    </xf>
    <xf numFmtId="0" fontId="12" fillId="0" borderId="31" xfId="0" applyFont="1" applyBorder="1" applyAlignment="1">
      <alignment horizontal="justify" vertical="top" wrapText="1"/>
    </xf>
    <xf numFmtId="0" fontId="12" fillId="0" borderId="31" xfId="0" applyFont="1" applyBorder="1" applyAlignment="1">
      <alignment horizontal="center" vertical="center"/>
    </xf>
    <xf numFmtId="0" fontId="12" fillId="0" borderId="32" xfId="0" applyFont="1" applyFill="1" applyBorder="1" applyAlignment="1">
      <alignment horizontal="center" vertical="top"/>
    </xf>
    <xf numFmtId="0" fontId="16" fillId="0" borderId="32" xfId="0" applyFont="1" applyFill="1" applyBorder="1" applyAlignment="1">
      <alignment horizontal="center" vertical="top"/>
    </xf>
    <xf numFmtId="0" fontId="16" fillId="0" borderId="32" xfId="0" applyFont="1" applyFill="1" applyBorder="1" applyAlignment="1"/>
    <xf numFmtId="4" fontId="12" fillId="0" borderId="32" xfId="0" applyNumberFormat="1" applyFont="1" applyFill="1" applyBorder="1" applyAlignment="1">
      <alignment horizontal="center"/>
    </xf>
    <xf numFmtId="3" fontId="16" fillId="0" borderId="32" xfId="0" applyNumberFormat="1" applyFont="1" applyFill="1" applyBorder="1" applyAlignment="1">
      <alignment horizontal="center"/>
    </xf>
    <xf numFmtId="0" fontId="12" fillId="0" borderId="0" xfId="0" applyFont="1" applyFill="1"/>
    <xf numFmtId="166" fontId="9" fillId="0" borderId="32" xfId="0" applyNumberFormat="1" applyFont="1" applyFill="1" applyBorder="1" applyAlignment="1">
      <alignment horizontal="center" vertical="top"/>
    </xf>
    <xf numFmtId="0" fontId="11" fillId="0" borderId="32" xfId="0" applyFont="1" applyFill="1" applyBorder="1" applyAlignment="1">
      <alignment horizontal="left" vertical="top"/>
    </xf>
    <xf numFmtId="0" fontId="10" fillId="0" borderId="32" xfId="0" applyFont="1" applyFill="1" applyBorder="1" applyAlignment="1"/>
    <xf numFmtId="4" fontId="10" fillId="0" borderId="32" xfId="0" applyNumberFormat="1" applyFont="1" applyFill="1" applyBorder="1" applyAlignment="1">
      <alignment horizontal="right"/>
    </xf>
    <xf numFmtId="3" fontId="10" fillId="0" borderId="32" xfId="0" applyNumberFormat="1" applyFont="1" applyFill="1" applyBorder="1"/>
    <xf numFmtId="0" fontId="10" fillId="0" borderId="0" xfId="0" applyFont="1" applyFill="1"/>
    <xf numFmtId="0" fontId="10" fillId="0" borderId="32" xfId="0" applyFont="1" applyFill="1" applyBorder="1" applyAlignment="1">
      <alignment horizontal="justify" vertical="top"/>
    </xf>
    <xf numFmtId="166" fontId="9" fillId="0" borderId="30" xfId="0" applyNumberFormat="1" applyFont="1" applyFill="1" applyBorder="1" applyAlignment="1">
      <alignment horizontal="center" vertical="top"/>
    </xf>
    <xf numFmtId="0" fontId="9" fillId="0" borderId="30" xfId="0" applyFont="1" applyFill="1" applyBorder="1" applyAlignment="1">
      <alignment horizontal="justify" vertical="top"/>
    </xf>
    <xf numFmtId="0" fontId="10" fillId="0" borderId="30" xfId="0" applyFont="1" applyFill="1" applyBorder="1" applyAlignment="1"/>
    <xf numFmtId="4" fontId="10" fillId="0" borderId="30" xfId="0" applyNumberFormat="1" applyFont="1" applyFill="1" applyBorder="1" applyAlignment="1">
      <alignment horizontal="right"/>
    </xf>
    <xf numFmtId="3" fontId="10" fillId="0" borderId="30" xfId="0" applyNumberFormat="1" applyFont="1" applyFill="1" applyBorder="1"/>
    <xf numFmtId="166" fontId="16" fillId="0" borderId="0" xfId="0" applyNumberFormat="1" applyFont="1" applyFill="1" applyBorder="1" applyAlignment="1">
      <alignment horizontal="left" vertical="top"/>
    </xf>
    <xf numFmtId="0" fontId="16" fillId="0" borderId="0" xfId="0" applyFont="1" applyFill="1" applyBorder="1" applyAlignment="1">
      <alignment horizontal="left" vertical="center" wrapText="1"/>
    </xf>
    <xf numFmtId="0" fontId="12" fillId="0" borderId="0" xfId="0" applyFont="1" applyFill="1" applyBorder="1" applyAlignment="1">
      <alignment horizontal="right" vertical="center" wrapText="1"/>
    </xf>
    <xf numFmtId="2" fontId="12" fillId="0" borderId="0" xfId="0" applyNumberFormat="1" applyFont="1" applyFill="1" applyBorder="1" applyAlignment="1">
      <alignment horizontal="right" vertical="center" wrapText="1"/>
    </xf>
    <xf numFmtId="4" fontId="16" fillId="0" borderId="0" xfId="0" applyNumberFormat="1" applyFont="1" applyFill="1" applyBorder="1" applyAlignment="1">
      <alignment horizontal="right" vertical="center"/>
    </xf>
    <xf numFmtId="0" fontId="16" fillId="0" borderId="0" xfId="0" applyFont="1" applyAlignment="1">
      <alignment horizontal="left" vertical="top" wrapText="1"/>
    </xf>
    <xf numFmtId="0" fontId="12" fillId="0" borderId="0" xfId="0" applyFont="1" applyAlignment="1">
      <alignment horizontal="justify" vertical="top" wrapText="1"/>
    </xf>
    <xf numFmtId="4" fontId="12" fillId="0" borderId="0" xfId="1" applyNumberFormat="1" applyFont="1" applyAlignment="1">
      <alignment horizontal="right" vertical="center" wrapText="1"/>
    </xf>
    <xf numFmtId="165" fontId="12" fillId="0" borderId="0" xfId="1" applyNumberFormat="1" applyFont="1" applyAlignment="1">
      <alignment horizontal="right" vertical="center" wrapText="1"/>
    </xf>
    <xf numFmtId="0" fontId="13" fillId="0" borderId="0" xfId="0" applyFont="1" applyFill="1" applyBorder="1" applyAlignment="1">
      <alignment horizontal="left" vertical="top"/>
    </xf>
    <xf numFmtId="14" fontId="26" fillId="0" borderId="0" xfId="0" applyNumberFormat="1" applyFont="1" applyFill="1" applyBorder="1" applyAlignment="1">
      <alignment horizontal="right" vertical="top"/>
    </xf>
    <xf numFmtId="0" fontId="8" fillId="0" borderId="0" xfId="0" applyFont="1" applyFill="1" applyBorder="1" applyAlignment="1">
      <alignment horizontal="center"/>
    </xf>
    <xf numFmtId="4" fontId="8" fillId="0" borderId="0" xfId="0" applyNumberFormat="1" applyFont="1" applyFill="1" applyBorder="1" applyAlignment="1">
      <alignment horizontal="right" vertical="center"/>
    </xf>
    <xf numFmtId="165" fontId="26" fillId="0" borderId="0" xfId="0" applyNumberFormat="1" applyFont="1" applyFill="1" applyBorder="1" applyAlignment="1">
      <alignment horizontal="right" vertical="center"/>
    </xf>
    <xf numFmtId="0" fontId="14" fillId="0" borderId="0" xfId="0" applyFont="1" applyFill="1"/>
    <xf numFmtId="0" fontId="8" fillId="0" borderId="25" xfId="0" applyFont="1" applyFill="1" applyBorder="1" applyAlignment="1">
      <alignment horizontal="left" vertical="top"/>
    </xf>
    <xf numFmtId="0" fontId="9" fillId="0" borderId="26" xfId="0" applyNumberFormat="1" applyFont="1" applyFill="1" applyBorder="1" applyAlignment="1">
      <alignment horizontal="center" vertical="top" wrapText="1"/>
    </xf>
    <xf numFmtId="0" fontId="10" fillId="0" borderId="26" xfId="0" applyFont="1" applyFill="1" applyBorder="1" applyAlignment="1">
      <alignment horizontal="center" vertical="center" wrapText="1"/>
    </xf>
    <xf numFmtId="0" fontId="10" fillId="0" borderId="26" xfId="0" applyFont="1" applyFill="1" applyBorder="1" applyAlignment="1">
      <alignment horizontal="center" vertical="top" wrapText="1"/>
    </xf>
    <xf numFmtId="0" fontId="10" fillId="0" borderId="0" xfId="0" applyFont="1" applyFill="1" applyBorder="1" applyAlignment="1">
      <alignment horizontal="center" vertical="center"/>
    </xf>
    <xf numFmtId="0" fontId="11" fillId="0" borderId="23" xfId="0" applyFont="1" applyFill="1" applyBorder="1" applyAlignment="1">
      <alignment horizontal="left" vertical="top"/>
    </xf>
    <xf numFmtId="0" fontId="10" fillId="0" borderId="27" xfId="0" applyFont="1" applyFill="1" applyBorder="1" applyAlignment="1">
      <alignment horizontal="center" vertical="center"/>
    </xf>
    <xf numFmtId="4" fontId="10" fillId="0" borderId="33" xfId="0" applyNumberFormat="1" applyFont="1" applyFill="1" applyBorder="1" applyAlignment="1">
      <alignment horizontal="right" vertical="center" wrapText="1"/>
    </xf>
    <xf numFmtId="0" fontId="9" fillId="0" borderId="0" xfId="0" applyFont="1" applyFill="1" applyAlignment="1">
      <alignment vertical="center"/>
    </xf>
    <xf numFmtId="0" fontId="13" fillId="0" borderId="29" xfId="0" applyFont="1" applyFill="1" applyBorder="1" applyAlignment="1">
      <alignment horizontal="left" vertical="top"/>
    </xf>
    <xf numFmtId="14" fontId="26" fillId="0" borderId="29" xfId="0" applyNumberFormat="1" applyFont="1" applyFill="1" applyBorder="1" applyAlignment="1">
      <alignment horizontal="right" vertical="top"/>
    </xf>
    <xf numFmtId="0" fontId="8" fillId="0" borderId="29" xfId="0" applyFont="1" applyFill="1" applyBorder="1" applyAlignment="1">
      <alignment horizontal="center"/>
    </xf>
    <xf numFmtId="4" fontId="8" fillId="0" borderId="29" xfId="0" applyNumberFormat="1" applyFont="1" applyFill="1" applyBorder="1" applyAlignment="1">
      <alignment horizontal="right" vertical="center"/>
    </xf>
    <xf numFmtId="165" fontId="26" fillId="0" borderId="29" xfId="0" applyNumberFormat="1" applyFont="1" applyFill="1" applyBorder="1" applyAlignment="1">
      <alignment horizontal="right" vertical="center"/>
    </xf>
    <xf numFmtId="166" fontId="11" fillId="0" borderId="34" xfId="0" applyNumberFormat="1" applyFont="1" applyFill="1" applyBorder="1" applyAlignment="1">
      <alignment horizontal="left" vertical="top"/>
    </xf>
    <xf numFmtId="0" fontId="8" fillId="0" borderId="35" xfId="0" applyFont="1" applyFill="1" applyBorder="1" applyAlignment="1">
      <alignment horizontal="left" vertical="top" wrapText="1"/>
    </xf>
    <xf numFmtId="0" fontId="8" fillId="0" borderId="35" xfId="0" applyFont="1" applyFill="1" applyBorder="1" applyAlignment="1">
      <alignment horizontal="center"/>
    </xf>
    <xf numFmtId="4" fontId="8" fillId="0" borderId="35" xfId="0" applyNumberFormat="1" applyFont="1" applyFill="1" applyBorder="1" applyAlignment="1">
      <alignment horizontal="right" vertical="center"/>
    </xf>
    <xf numFmtId="165" fontId="8" fillId="0" borderId="35" xfId="0" applyNumberFormat="1" applyFont="1" applyFill="1" applyBorder="1" applyAlignment="1">
      <alignment horizontal="right" vertical="center"/>
    </xf>
    <xf numFmtId="4" fontId="10" fillId="0" borderId="4" xfId="0" applyNumberFormat="1" applyFont="1" applyFill="1" applyBorder="1" applyAlignment="1">
      <alignment horizontal="right" vertical="center"/>
    </xf>
    <xf numFmtId="166" fontId="11" fillId="0" borderId="31" xfId="0" applyNumberFormat="1" applyFont="1" applyFill="1" applyBorder="1" applyAlignment="1">
      <alignment horizontal="left" vertical="top"/>
    </xf>
    <xf numFmtId="0" fontId="9" fillId="0" borderId="31" xfId="0" quotePrefix="1" applyFont="1" applyFill="1" applyBorder="1" applyAlignment="1">
      <alignment vertical="top" wrapText="1"/>
    </xf>
    <xf numFmtId="0" fontId="10" fillId="0" borderId="29" xfId="0" applyFont="1" applyFill="1" applyBorder="1" applyAlignment="1">
      <alignment horizontal="left" vertical="top" wrapText="1"/>
    </xf>
    <xf numFmtId="4" fontId="10" fillId="0" borderId="29" xfId="0" applyNumberFormat="1" applyFont="1" applyFill="1" applyBorder="1" applyAlignment="1">
      <alignment horizontal="right" vertical="center" wrapText="1"/>
    </xf>
    <xf numFmtId="2" fontId="10" fillId="0" borderId="29" xfId="0" applyNumberFormat="1" applyFont="1" applyFill="1" applyBorder="1" applyAlignment="1">
      <alignment horizontal="right" vertical="center" wrapText="1"/>
    </xf>
    <xf numFmtId="4" fontId="10" fillId="0" borderId="29" xfId="0" applyNumberFormat="1" applyFont="1" applyFill="1" applyBorder="1" applyAlignment="1">
      <alignment horizontal="right" vertical="center"/>
    </xf>
    <xf numFmtId="0" fontId="9" fillId="0" borderId="0" xfId="0" applyFont="1" applyFill="1"/>
    <xf numFmtId="166" fontId="11" fillId="0" borderId="30" xfId="0" applyNumberFormat="1" applyFont="1" applyFill="1" applyBorder="1" applyAlignment="1">
      <alignment horizontal="left" vertical="top"/>
    </xf>
    <xf numFmtId="49" fontId="11" fillId="0" borderId="32" xfId="0" applyNumberFormat="1" applyFont="1" applyFill="1" applyBorder="1" applyAlignment="1">
      <alignment horizontal="center" vertical="center"/>
    </xf>
    <xf numFmtId="0" fontId="10" fillId="0" borderId="29" xfId="0" applyFont="1" applyFill="1" applyBorder="1" applyAlignment="1">
      <alignment horizontal="center" vertical="center"/>
    </xf>
    <xf numFmtId="4" fontId="12" fillId="0" borderId="0" xfId="0" applyNumberFormat="1" applyFont="1" applyFill="1"/>
    <xf numFmtId="0" fontId="9" fillId="0" borderId="31" xfId="0" applyFont="1" applyFill="1" applyBorder="1" applyAlignment="1">
      <alignment vertical="top" wrapText="1"/>
    </xf>
    <xf numFmtId="166" fontId="11" fillId="0" borderId="32" xfId="0" applyNumberFormat="1" applyFont="1" applyFill="1" applyBorder="1" applyAlignment="1">
      <alignment horizontal="left" vertical="top"/>
    </xf>
    <xf numFmtId="1" fontId="10" fillId="0" borderId="29" xfId="0" applyNumberFormat="1" applyFont="1" applyFill="1" applyBorder="1" applyAlignment="1">
      <alignment horizontal="right" vertical="center" wrapText="1"/>
    </xf>
    <xf numFmtId="166" fontId="11" fillId="0" borderId="36" xfId="0" applyNumberFormat="1" applyFont="1" applyFill="1" applyBorder="1" applyAlignment="1">
      <alignment horizontal="left" vertical="top"/>
    </xf>
    <xf numFmtId="0" fontId="11" fillId="0" borderId="37" xfId="0" applyFont="1" applyFill="1" applyBorder="1" applyAlignment="1">
      <alignment vertical="center" wrapText="1"/>
    </xf>
    <xf numFmtId="0" fontId="8" fillId="0" borderId="37" xfId="0" applyFont="1" applyFill="1" applyBorder="1" applyAlignment="1">
      <alignment vertical="center" wrapText="1"/>
    </xf>
    <xf numFmtId="0" fontId="8" fillId="0" borderId="37" xfId="0" applyFont="1" applyFill="1" applyBorder="1" applyAlignment="1">
      <alignment horizontal="right" vertical="center" wrapText="1"/>
    </xf>
    <xf numFmtId="2" fontId="10" fillId="0" borderId="37" xfId="0" applyNumberFormat="1" applyFont="1" applyFill="1" applyBorder="1" applyAlignment="1">
      <alignment horizontal="right" vertical="center" wrapText="1"/>
    </xf>
    <xf numFmtId="4" fontId="8" fillId="0" borderId="38" xfId="0" applyNumberFormat="1" applyFont="1" applyFill="1" applyBorder="1" applyAlignment="1">
      <alignment horizontal="right" vertical="center"/>
    </xf>
    <xf numFmtId="0" fontId="10" fillId="0" borderId="0" xfId="0" applyFont="1" applyFill="1" applyAlignment="1">
      <alignment vertical="top" wrapText="1"/>
    </xf>
    <xf numFmtId="0" fontId="11" fillId="0" borderId="7" xfId="0" applyFont="1" applyFill="1" applyBorder="1" applyAlignment="1">
      <alignment vertical="center" wrapText="1"/>
    </xf>
    <xf numFmtId="0" fontId="8" fillId="0" borderId="7" xfId="0" applyFont="1" applyFill="1" applyBorder="1" applyAlignment="1">
      <alignment vertical="center" wrapText="1"/>
    </xf>
    <xf numFmtId="0" fontId="8" fillId="0" borderId="7" xfId="0" applyFont="1" applyFill="1" applyBorder="1" applyAlignment="1">
      <alignment horizontal="right" vertical="center" wrapText="1"/>
    </xf>
    <xf numFmtId="2" fontId="10" fillId="0" borderId="7" xfId="0" applyNumberFormat="1" applyFont="1" applyFill="1" applyBorder="1" applyAlignment="1">
      <alignment horizontal="right" vertical="center" wrapText="1"/>
    </xf>
    <xf numFmtId="4" fontId="8" fillId="0" borderId="8" xfId="0" applyNumberFormat="1" applyFont="1" applyFill="1" applyBorder="1" applyAlignment="1">
      <alignment horizontal="right" vertical="center"/>
    </xf>
    <xf numFmtId="0" fontId="8" fillId="0" borderId="7" xfId="0" applyFont="1" applyFill="1" applyBorder="1" applyAlignment="1">
      <alignment horizontal="left" vertical="top" wrapText="1"/>
    </xf>
    <xf numFmtId="0" fontId="8" fillId="0" borderId="7" xfId="0" applyFont="1" applyFill="1" applyBorder="1" applyAlignment="1">
      <alignment horizontal="center"/>
    </xf>
    <xf numFmtId="4" fontId="8" fillId="0" borderId="7" xfId="0" applyNumberFormat="1" applyFont="1" applyFill="1" applyBorder="1" applyAlignment="1">
      <alignment horizontal="right" vertical="center"/>
    </xf>
    <xf numFmtId="165" fontId="8" fillId="0" borderId="7" xfId="0" applyNumberFormat="1" applyFont="1" applyFill="1" applyBorder="1" applyAlignment="1">
      <alignment horizontal="right" vertical="center"/>
    </xf>
    <xf numFmtId="4" fontId="10" fillId="0" borderId="8" xfId="0" applyNumberFormat="1" applyFont="1" applyFill="1" applyBorder="1" applyAlignment="1">
      <alignment horizontal="right" vertical="center"/>
    </xf>
    <xf numFmtId="0" fontId="9" fillId="0" borderId="31" xfId="0" applyFont="1" applyFill="1" applyBorder="1" applyAlignment="1">
      <alignment horizontal="left" vertical="top" wrapText="1"/>
    </xf>
    <xf numFmtId="49" fontId="11" fillId="0" borderId="30" xfId="0" applyNumberFormat="1" applyFont="1" applyFill="1" applyBorder="1" applyAlignment="1">
      <alignment horizontal="center" vertical="center"/>
    </xf>
    <xf numFmtId="0" fontId="9" fillId="0" borderId="31" xfId="0" quotePrefix="1" applyFont="1" applyFill="1" applyBorder="1" applyAlignment="1">
      <alignment horizontal="left" vertical="top" wrapText="1"/>
    </xf>
    <xf numFmtId="49" fontId="11" fillId="0" borderId="0"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10" fillId="0" borderId="7" xfId="0" applyNumberFormat="1" applyFont="1" applyFill="1" applyBorder="1" applyAlignment="1">
      <alignment horizontal="right" vertical="center" wrapText="1"/>
    </xf>
    <xf numFmtId="0" fontId="15" fillId="0" borderId="29" xfId="0" applyFont="1" applyFill="1" applyBorder="1" applyAlignment="1">
      <alignment horizontal="left" vertical="top"/>
    </xf>
    <xf numFmtId="0" fontId="8" fillId="0" borderId="29" xfId="0" applyFont="1" applyFill="1" applyBorder="1" applyAlignment="1">
      <alignment horizontal="justify" vertical="top" wrapText="1"/>
    </xf>
    <xf numFmtId="165" fontId="8" fillId="0" borderId="29" xfId="0" applyNumberFormat="1" applyFont="1" applyFill="1" applyBorder="1" applyAlignment="1">
      <alignment horizontal="right" vertical="center"/>
    </xf>
    <xf numFmtId="0" fontId="29" fillId="0" borderId="39" xfId="0" applyFont="1" applyFill="1" applyBorder="1" applyAlignment="1">
      <alignment horizontal="justify" vertical="top"/>
    </xf>
    <xf numFmtId="0" fontId="26" fillId="0" borderId="40" xfId="0" applyFont="1" applyFill="1" applyBorder="1" applyAlignment="1">
      <alignment horizontal="center"/>
    </xf>
    <xf numFmtId="4" fontId="26" fillId="0" borderId="19" xfId="0" applyNumberFormat="1" applyFont="1" applyFill="1" applyBorder="1" applyAlignment="1">
      <alignment horizontal="right" vertical="center"/>
    </xf>
    <xf numFmtId="2" fontId="10" fillId="0" borderId="40" xfId="0" applyNumberFormat="1" applyFont="1" applyFill="1" applyBorder="1" applyAlignment="1">
      <alignment horizontal="right" vertical="center"/>
    </xf>
    <xf numFmtId="4" fontId="35" fillId="0" borderId="20" xfId="0" applyNumberFormat="1" applyFont="1" applyFill="1" applyBorder="1" applyAlignment="1">
      <alignment horizontal="right" vertical="center"/>
    </xf>
    <xf numFmtId="166" fontId="11" fillId="0" borderId="29" xfId="0" applyNumberFormat="1" applyFont="1" applyFill="1" applyBorder="1" applyAlignment="1">
      <alignment horizontal="left" vertical="top"/>
    </xf>
    <xf numFmtId="0" fontId="11" fillId="0" borderId="16" xfId="0" applyFont="1" applyFill="1" applyBorder="1" applyAlignment="1">
      <alignment vertical="center" wrapText="1"/>
    </xf>
    <xf numFmtId="0" fontId="10" fillId="0" borderId="17" xfId="0" applyFont="1" applyFill="1" applyBorder="1" applyAlignment="1">
      <alignment horizontal="left" vertical="top" wrapText="1"/>
    </xf>
    <xf numFmtId="4" fontId="10" fillId="0" borderId="17" xfId="0" applyNumberFormat="1" applyFont="1" applyFill="1" applyBorder="1" applyAlignment="1">
      <alignment horizontal="right" vertical="center" wrapText="1"/>
    </xf>
    <xf numFmtId="2" fontId="10" fillId="0" borderId="17" xfId="0" applyNumberFormat="1" applyFont="1" applyFill="1" applyBorder="1" applyAlignment="1">
      <alignment horizontal="right" vertical="center" wrapText="1"/>
    </xf>
    <xf numFmtId="4" fontId="10" fillId="0" borderId="18" xfId="0" applyNumberFormat="1" applyFont="1" applyFill="1" applyBorder="1" applyAlignment="1">
      <alignment horizontal="right" vertical="center"/>
    </xf>
    <xf numFmtId="49" fontId="11" fillId="0" borderId="12" xfId="0" applyNumberFormat="1" applyFont="1" applyFill="1" applyBorder="1" applyAlignment="1">
      <alignment horizontal="center" vertical="center"/>
    </xf>
    <xf numFmtId="0" fontId="10" fillId="0" borderId="17" xfId="0" applyFont="1" applyFill="1" applyBorder="1" applyAlignment="1">
      <alignment horizontal="center" vertical="center"/>
    </xf>
    <xf numFmtId="0" fontId="9" fillId="0" borderId="6" xfId="0" applyFont="1" applyFill="1" applyBorder="1" applyAlignment="1">
      <alignment vertical="top" wrapText="1"/>
    </xf>
    <xf numFmtId="166" fontId="11" fillId="2" borderId="32" xfId="0" applyNumberFormat="1" applyFont="1" applyFill="1" applyBorder="1" applyAlignment="1">
      <alignment horizontal="left" vertical="top"/>
    </xf>
    <xf numFmtId="49" fontId="11" fillId="2" borderId="32" xfId="0" applyNumberFormat="1" applyFont="1" applyFill="1" applyBorder="1" applyAlignment="1">
      <alignment horizontal="center" vertical="center"/>
    </xf>
    <xf numFmtId="0" fontId="10" fillId="2" borderId="29" xfId="0" applyFont="1" applyFill="1" applyBorder="1" applyAlignment="1">
      <alignment horizontal="center" vertical="center"/>
    </xf>
    <xf numFmtId="4" fontId="10" fillId="2" borderId="29" xfId="0" applyNumberFormat="1" applyFont="1" applyFill="1" applyBorder="1" applyAlignment="1">
      <alignment horizontal="right" vertical="center" wrapText="1"/>
    </xf>
    <xf numFmtId="0" fontId="12" fillId="2" borderId="0" xfId="0" applyFont="1" applyFill="1"/>
    <xf numFmtId="4" fontId="12" fillId="2" borderId="0" xfId="0" applyNumberFormat="1" applyFont="1" applyFill="1"/>
    <xf numFmtId="4" fontId="27" fillId="0" borderId="29" xfId="0" applyNumberFormat="1" applyFont="1" applyFill="1" applyBorder="1" applyAlignment="1">
      <alignment horizontal="right" vertical="center"/>
    </xf>
    <xf numFmtId="49" fontId="11" fillId="0" borderId="29" xfId="0" applyNumberFormat="1" applyFont="1" applyFill="1" applyBorder="1" applyAlignment="1">
      <alignment horizontal="center" vertical="center"/>
    </xf>
    <xf numFmtId="0" fontId="10" fillId="0" borderId="16" xfId="0" applyFont="1" applyFill="1" applyBorder="1" applyAlignment="1">
      <alignment horizontal="center" vertical="center"/>
    </xf>
    <xf numFmtId="4" fontId="27" fillId="0" borderId="17" xfId="0" applyNumberFormat="1" applyFont="1" applyFill="1" applyBorder="1" applyAlignment="1">
      <alignment horizontal="right" vertical="center"/>
    </xf>
    <xf numFmtId="2" fontId="10" fillId="0" borderId="17" xfId="0" applyNumberFormat="1" applyFont="1" applyFill="1" applyBorder="1" applyAlignment="1">
      <alignment horizontal="right" vertical="center"/>
    </xf>
    <xf numFmtId="49" fontId="9" fillId="0" borderId="31" xfId="0" applyNumberFormat="1" applyFont="1" applyFill="1" applyBorder="1" applyAlignment="1">
      <alignment horizontal="center" vertical="center"/>
    </xf>
    <xf numFmtId="0" fontId="10" fillId="0" borderId="18" xfId="0" applyFont="1" applyFill="1" applyBorder="1" applyAlignment="1">
      <alignment horizontal="center" vertical="center"/>
    </xf>
    <xf numFmtId="4" fontId="10" fillId="0" borderId="17" xfId="0" applyNumberFormat="1" applyFont="1" applyFill="1" applyBorder="1" applyAlignment="1">
      <alignment horizontal="right" vertical="center"/>
    </xf>
    <xf numFmtId="49" fontId="9" fillId="0" borderId="32" xfId="0" applyNumberFormat="1" applyFont="1" applyFill="1" applyBorder="1" applyAlignment="1">
      <alignment horizontal="center" vertical="center"/>
    </xf>
    <xf numFmtId="0" fontId="9" fillId="0" borderId="32" xfId="0" applyFont="1" applyFill="1" applyBorder="1" applyAlignment="1">
      <alignment horizontal="center" vertical="center" wrapText="1"/>
    </xf>
    <xf numFmtId="49" fontId="9" fillId="0" borderId="29"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4" fontId="27" fillId="0" borderId="7" xfId="0" applyNumberFormat="1" applyFont="1" applyFill="1" applyBorder="1" applyAlignment="1">
      <alignment horizontal="right" vertical="center"/>
    </xf>
    <xf numFmtId="2" fontId="10" fillId="0" borderId="7" xfId="0" applyNumberFormat="1" applyFont="1" applyFill="1" applyBorder="1" applyAlignment="1">
      <alignment horizontal="right" vertical="center"/>
    </xf>
    <xf numFmtId="0" fontId="8" fillId="0" borderId="24" xfId="0" applyFont="1" applyFill="1" applyBorder="1" applyAlignment="1">
      <alignment horizontal="justify" vertical="top" wrapText="1"/>
    </xf>
    <xf numFmtId="0" fontId="10" fillId="0" borderId="41" xfId="0" applyFont="1" applyFill="1" applyBorder="1" applyAlignment="1">
      <alignment horizontal="center" vertical="center"/>
    </xf>
    <xf numFmtId="4" fontId="10" fillId="0" borderId="41" xfId="0" applyNumberFormat="1" applyFont="1" applyFill="1" applyBorder="1" applyAlignment="1">
      <alignment horizontal="right" vertical="center"/>
    </xf>
    <xf numFmtId="4" fontId="10" fillId="0" borderId="19" xfId="0" applyNumberFormat="1" applyFont="1" applyFill="1" applyBorder="1" applyAlignment="1">
      <alignment horizontal="right" vertical="center"/>
    </xf>
    <xf numFmtId="2" fontId="10" fillId="0" borderId="19" xfId="0" applyNumberFormat="1" applyFont="1" applyFill="1" applyBorder="1" applyAlignment="1">
      <alignment horizontal="right" vertical="center"/>
    </xf>
    <xf numFmtId="4" fontId="10" fillId="0" borderId="42" xfId="0" applyNumberFormat="1" applyFont="1" applyFill="1" applyBorder="1" applyAlignment="1">
      <alignment horizontal="right" vertical="center"/>
    </xf>
    <xf numFmtId="166" fontId="11" fillId="0" borderId="34" xfId="0" applyNumberFormat="1" applyFont="1" applyFill="1" applyBorder="1" applyAlignment="1">
      <alignment horizontal="left" vertical="center"/>
    </xf>
    <xf numFmtId="0" fontId="11" fillId="0" borderId="35" xfId="0" applyFont="1" applyFill="1" applyBorder="1" applyAlignment="1">
      <alignment vertical="center" wrapText="1"/>
    </xf>
    <xf numFmtId="0" fontId="8" fillId="0" borderId="35" xfId="0" applyFont="1" applyFill="1" applyBorder="1" applyAlignment="1">
      <alignment vertical="center" wrapText="1"/>
    </xf>
    <xf numFmtId="0" fontId="8" fillId="0" borderId="35" xfId="0" applyFont="1" applyFill="1" applyBorder="1" applyAlignment="1">
      <alignment horizontal="right" vertical="center" wrapText="1"/>
    </xf>
    <xf numFmtId="2" fontId="10" fillId="0" borderId="35" xfId="0" applyNumberFormat="1" applyFont="1" applyFill="1" applyBorder="1" applyAlignment="1">
      <alignment horizontal="right" vertical="center" wrapText="1"/>
    </xf>
    <xf numFmtId="0" fontId="8" fillId="0" borderId="4" xfId="0" applyFont="1" applyFill="1" applyBorder="1" applyAlignment="1">
      <alignment horizontal="right" vertical="center" wrapText="1"/>
    </xf>
    <xf numFmtId="0" fontId="9" fillId="0" borderId="16" xfId="0" applyFont="1" applyFill="1" applyBorder="1" applyAlignment="1">
      <alignment horizontal="left" vertical="top" wrapText="1"/>
    </xf>
    <xf numFmtId="0" fontId="10" fillId="0" borderId="40" xfId="0" applyFont="1" applyFill="1" applyBorder="1" applyAlignment="1">
      <alignment horizontal="center" vertical="top" wrapText="1"/>
    </xf>
    <xf numFmtId="4" fontId="10" fillId="0" borderId="40" xfId="0" applyNumberFormat="1" applyFont="1" applyFill="1" applyBorder="1" applyAlignment="1">
      <alignment horizontal="right" vertical="center" wrapText="1"/>
    </xf>
    <xf numFmtId="4" fontId="10" fillId="0" borderId="18" xfId="0" applyNumberFormat="1" applyFont="1" applyFill="1" applyBorder="1" applyAlignment="1">
      <alignment horizontal="right" vertical="center" wrapText="1"/>
    </xf>
    <xf numFmtId="0" fontId="11" fillId="0" borderId="32" xfId="0" applyFont="1" applyFill="1" applyBorder="1" applyAlignment="1">
      <alignment horizontal="center" vertical="top" wrapText="1"/>
    </xf>
    <xf numFmtId="0" fontId="11" fillId="0" borderId="12" xfId="0" applyFont="1" applyFill="1" applyBorder="1" applyAlignment="1">
      <alignment horizontal="center" vertical="top" wrapText="1"/>
    </xf>
    <xf numFmtId="166" fontId="11" fillId="0" borderId="29" xfId="0" applyNumberFormat="1" applyFont="1" applyFill="1" applyBorder="1" applyAlignment="1">
      <alignment horizontal="left" vertical="center"/>
    </xf>
    <xf numFmtId="0" fontId="9" fillId="0" borderId="16" xfId="0" applyFont="1" applyFill="1" applyBorder="1" applyAlignment="1">
      <alignment horizontal="left" vertical="center" wrapText="1"/>
    </xf>
    <xf numFmtId="166" fontId="11" fillId="0" borderId="36" xfId="0" applyNumberFormat="1" applyFont="1" applyFill="1" applyBorder="1" applyAlignment="1">
      <alignment horizontal="left" vertical="center"/>
    </xf>
    <xf numFmtId="166" fontId="11" fillId="0" borderId="30" xfId="0" applyNumberFormat="1" applyFont="1" applyFill="1" applyBorder="1" applyAlignment="1">
      <alignment horizontal="left" vertical="center"/>
    </xf>
    <xf numFmtId="0" fontId="11" fillId="0" borderId="24" xfId="0" applyFont="1" applyFill="1" applyBorder="1" applyAlignment="1">
      <alignment vertical="center" wrapText="1"/>
    </xf>
    <xf numFmtId="0" fontId="8" fillId="0" borderId="41" xfId="0" applyFont="1" applyFill="1" applyBorder="1" applyAlignment="1">
      <alignment vertical="center" wrapText="1"/>
    </xf>
    <xf numFmtId="0" fontId="8" fillId="0" borderId="41" xfId="0" applyFont="1" applyFill="1" applyBorder="1" applyAlignment="1">
      <alignment horizontal="right" vertical="center" wrapText="1"/>
    </xf>
    <xf numFmtId="4" fontId="8" fillId="0" borderId="20" xfId="0" applyNumberFormat="1" applyFont="1" applyFill="1" applyBorder="1" applyAlignment="1">
      <alignment horizontal="right" vertical="center"/>
    </xf>
    <xf numFmtId="0" fontId="9" fillId="0" borderId="24" xfId="0" applyFont="1" applyFill="1" applyBorder="1"/>
    <xf numFmtId="0" fontId="10" fillId="0" borderId="40" xfId="0" applyFont="1" applyFill="1" applyBorder="1" applyAlignment="1">
      <alignment horizontal="center" vertical="center"/>
    </xf>
    <xf numFmtId="4" fontId="10" fillId="0" borderId="40" xfId="0" applyNumberFormat="1" applyFont="1" applyFill="1" applyBorder="1" applyAlignment="1">
      <alignment horizontal="right" vertical="center"/>
    </xf>
    <xf numFmtId="4" fontId="10" fillId="0" borderId="43" xfId="0" applyNumberFormat="1" applyFont="1" applyFill="1" applyBorder="1" applyAlignment="1">
      <alignment horizontal="right" vertical="center"/>
    </xf>
    <xf numFmtId="0" fontId="9" fillId="0" borderId="29" xfId="0" applyFont="1" applyFill="1" applyBorder="1" applyAlignment="1">
      <alignment horizontal="left" vertical="top" wrapText="1"/>
    </xf>
    <xf numFmtId="0" fontId="9" fillId="0" borderId="30" xfId="0" applyFont="1" applyFill="1" applyBorder="1" applyAlignment="1">
      <alignment horizontal="left" vertical="top" wrapText="1"/>
    </xf>
    <xf numFmtId="0" fontId="9" fillId="0" borderId="29" xfId="0" applyFont="1" applyFill="1" applyBorder="1" applyAlignment="1">
      <alignment vertical="top" wrapText="1"/>
    </xf>
    <xf numFmtId="0" fontId="10" fillId="0" borderId="29" xfId="0" applyFont="1" applyFill="1" applyBorder="1" applyAlignment="1">
      <alignment horizontal="center" vertical="top"/>
    </xf>
    <xf numFmtId="4" fontId="10" fillId="0" borderId="30" xfId="0" applyNumberFormat="1" applyFont="1" applyFill="1" applyBorder="1" applyAlignment="1">
      <alignment horizontal="right" vertical="center"/>
    </xf>
    <xf numFmtId="4" fontId="9" fillId="0" borderId="30" xfId="0" applyNumberFormat="1" applyFont="1" applyFill="1" applyBorder="1" applyAlignment="1">
      <alignment horizontal="right" vertical="center"/>
    </xf>
    <xf numFmtId="0" fontId="27" fillId="0" borderId="0" xfId="0" applyFont="1" applyAlignment="1">
      <alignment vertical="center"/>
    </xf>
    <xf numFmtId="3" fontId="10" fillId="0" borderId="30" xfId="0" applyNumberFormat="1" applyFont="1" applyFill="1" applyBorder="1" applyAlignment="1">
      <alignment horizontal="right" vertical="center"/>
    </xf>
    <xf numFmtId="3" fontId="9" fillId="0" borderId="30" xfId="0" applyNumberFormat="1" applyFont="1" applyFill="1" applyBorder="1" applyAlignment="1">
      <alignment horizontal="right" vertical="center"/>
    </xf>
    <xf numFmtId="0" fontId="9" fillId="0" borderId="0" xfId="0" applyFont="1" applyFill="1" applyBorder="1" applyAlignment="1">
      <alignment vertical="center" wrapText="1"/>
    </xf>
    <xf numFmtId="3" fontId="10" fillId="0" borderId="0" xfId="0" applyNumberFormat="1" applyFont="1" applyFill="1" applyBorder="1" applyAlignment="1">
      <alignment horizontal="right" vertical="center"/>
    </xf>
    <xf numFmtId="4" fontId="10" fillId="0" borderId="13" xfId="0" applyNumberFormat="1" applyFont="1" applyFill="1" applyBorder="1" applyAlignment="1">
      <alignment horizontal="right" vertical="center"/>
    </xf>
    <xf numFmtId="2" fontId="10" fillId="0" borderId="38" xfId="0" applyNumberFormat="1" applyFont="1" applyFill="1" applyBorder="1" applyAlignment="1">
      <alignment horizontal="right" vertical="center" wrapText="1"/>
    </xf>
    <xf numFmtId="4" fontId="8" fillId="0" borderId="36" xfId="0" applyNumberFormat="1" applyFont="1" applyFill="1" applyBorder="1" applyAlignment="1">
      <alignment horizontal="right" vertical="center"/>
    </xf>
    <xf numFmtId="166" fontId="11" fillId="0" borderId="12" xfId="0" applyNumberFormat="1" applyFont="1" applyFill="1" applyBorder="1" applyAlignment="1">
      <alignment horizontal="left" vertical="center"/>
    </xf>
    <xf numFmtId="0" fontId="11" fillId="0" borderId="0"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right" vertical="center" wrapText="1"/>
    </xf>
    <xf numFmtId="2" fontId="10" fillId="0" borderId="0" xfId="0" applyNumberFormat="1" applyFont="1" applyFill="1" applyBorder="1" applyAlignment="1">
      <alignment horizontal="right" vertical="center" wrapText="1"/>
    </xf>
    <xf numFmtId="4" fontId="8" fillId="0" borderId="13" xfId="0" applyNumberFormat="1" applyFont="1" applyFill="1" applyBorder="1" applyAlignment="1">
      <alignment horizontal="right" vertical="center"/>
    </xf>
    <xf numFmtId="166" fontId="11" fillId="0" borderId="44" xfId="0" applyNumberFormat="1" applyFont="1" applyFill="1" applyBorder="1" applyAlignment="1">
      <alignment horizontal="left" vertical="top"/>
    </xf>
    <xf numFmtId="166" fontId="8" fillId="0" borderId="44" xfId="0" applyNumberFormat="1" applyFont="1" applyFill="1" applyBorder="1" applyAlignment="1">
      <alignment horizontal="left" vertical="top"/>
    </xf>
    <xf numFmtId="0" fontId="8" fillId="0" borderId="44" xfId="0" applyFont="1" applyFill="1" applyBorder="1" applyAlignment="1"/>
    <xf numFmtId="0" fontId="8" fillId="0" borderId="44" xfId="0" applyFont="1" applyFill="1" applyBorder="1" applyAlignment="1">
      <alignment horizontal="right"/>
    </xf>
    <xf numFmtId="4" fontId="8" fillId="0" borderId="44" xfId="0" applyNumberFormat="1" applyFont="1" applyFill="1" applyBorder="1" applyAlignment="1" applyProtection="1">
      <alignment horizontal="right" vertical="center"/>
    </xf>
    <xf numFmtId="3" fontId="8" fillId="0" borderId="44" xfId="0" applyNumberFormat="1" applyFont="1" applyFill="1" applyBorder="1"/>
    <xf numFmtId="0" fontId="8" fillId="0" borderId="0" xfId="0" applyFont="1" applyFill="1"/>
    <xf numFmtId="166" fontId="15" fillId="0" borderId="9" xfId="0" applyNumberFormat="1" applyFont="1" applyFill="1" applyBorder="1" applyAlignment="1">
      <alignment horizontal="left" vertical="center"/>
    </xf>
    <xf numFmtId="0" fontId="8" fillId="0" borderId="10" xfId="0" applyFont="1" applyFill="1" applyBorder="1" applyAlignment="1">
      <alignment horizontal="center" vertical="center" wrapText="1"/>
    </xf>
    <xf numFmtId="0" fontId="12" fillId="0" borderId="10" xfId="0" applyFont="1" applyFill="1" applyBorder="1" applyAlignment="1">
      <alignment horizontal="right" vertical="center"/>
    </xf>
    <xf numFmtId="43" fontId="10" fillId="0" borderId="10" xfId="1" applyNumberFormat="1" applyFont="1" applyFill="1" applyBorder="1" applyAlignment="1">
      <alignment horizontal="right" vertical="center"/>
    </xf>
    <xf numFmtId="3" fontId="10" fillId="0" borderId="10" xfId="0" applyNumberFormat="1" applyFont="1" applyFill="1" applyBorder="1" applyAlignment="1">
      <alignment horizontal="right" vertical="center"/>
    </xf>
    <xf numFmtId="4" fontId="10" fillId="0" borderId="11" xfId="1" applyNumberFormat="1" applyFont="1" applyFill="1" applyBorder="1" applyAlignment="1">
      <alignment horizontal="right" vertical="center"/>
    </xf>
    <xf numFmtId="166" fontId="8" fillId="0" borderId="12" xfId="0" applyNumberFormat="1" applyFont="1" applyFill="1" applyBorder="1" applyAlignment="1">
      <alignment horizontal="left" vertical="center"/>
    </xf>
    <xf numFmtId="0" fontId="8" fillId="0" borderId="0" xfId="0" applyFont="1" applyFill="1" applyBorder="1" applyAlignment="1">
      <alignment horizontal="left" vertical="top" wrapText="1"/>
    </xf>
    <xf numFmtId="0" fontId="12" fillId="0" borderId="0" xfId="0" applyFont="1" applyFill="1" applyBorder="1" applyAlignment="1">
      <alignment horizontal="right" vertical="center"/>
    </xf>
    <xf numFmtId="43" fontId="10" fillId="0" borderId="0" xfId="1" applyNumberFormat="1" applyFont="1" applyFill="1" applyBorder="1" applyAlignment="1">
      <alignment horizontal="right" vertical="center"/>
    </xf>
    <xf numFmtId="4" fontId="8" fillId="0" borderId="13" xfId="1" applyNumberFormat="1" applyFont="1" applyFill="1" applyBorder="1" applyAlignment="1">
      <alignment horizontal="right" vertical="center"/>
    </xf>
    <xf numFmtId="166" fontId="15" fillId="0" borderId="12" xfId="0" applyNumberFormat="1" applyFont="1" applyFill="1" applyBorder="1" applyAlignment="1">
      <alignment horizontal="left" vertical="center"/>
    </xf>
    <xf numFmtId="4" fontId="10" fillId="0" borderId="13" xfId="1" applyNumberFormat="1" applyFont="1" applyFill="1" applyBorder="1" applyAlignment="1">
      <alignment horizontal="right" vertical="center"/>
    </xf>
    <xf numFmtId="166" fontId="31" fillId="0" borderId="12" xfId="0" applyNumberFormat="1" applyFont="1" applyFill="1" applyBorder="1" applyAlignment="1">
      <alignment horizontal="left"/>
    </xf>
    <xf numFmtId="0" fontId="31" fillId="0" borderId="0" xfId="0" applyFont="1" applyFill="1" applyBorder="1" applyAlignment="1">
      <alignment horizontal="justify" vertical="top" wrapText="1"/>
    </xf>
    <xf numFmtId="0" fontId="36" fillId="0" borderId="0" xfId="0" applyFont="1" applyFill="1" applyBorder="1"/>
    <xf numFmtId="43" fontId="37" fillId="0" borderId="0" xfId="1" applyNumberFormat="1" applyFont="1" applyFill="1" applyBorder="1" applyAlignment="1">
      <alignment horizontal="right"/>
    </xf>
    <xf numFmtId="3" fontId="37" fillId="0" borderId="0" xfId="0" applyNumberFormat="1" applyFont="1" applyFill="1" applyBorder="1" applyAlignment="1">
      <alignment horizontal="right"/>
    </xf>
    <xf numFmtId="4" fontId="31" fillId="0" borderId="13" xfId="1" applyNumberFormat="1" applyFont="1" applyFill="1" applyBorder="1" applyAlignment="1">
      <alignment horizontal="right"/>
    </xf>
    <xf numFmtId="166" fontId="25" fillId="0" borderId="12" xfId="0" applyNumberFormat="1" applyFont="1" applyFill="1" applyBorder="1" applyAlignment="1">
      <alignment horizontal="left"/>
    </xf>
    <xf numFmtId="0" fontId="35" fillId="0" borderId="0" xfId="0" applyFont="1" applyFill="1" applyBorder="1" applyAlignment="1">
      <alignment horizontal="justify" vertical="top" wrapText="1"/>
    </xf>
    <xf numFmtId="4" fontId="37" fillId="0" borderId="0" xfId="1" applyNumberFormat="1" applyFont="1" applyFill="1" applyBorder="1" applyAlignment="1">
      <alignment horizontal="right"/>
    </xf>
    <xf numFmtId="166" fontId="8" fillId="0" borderId="12" xfId="0" applyNumberFormat="1" applyFont="1" applyFill="1" applyBorder="1" applyAlignment="1">
      <alignment horizontal="left" vertical="top"/>
    </xf>
    <xf numFmtId="166" fontId="8" fillId="0" borderId="14" xfId="0" applyNumberFormat="1" applyFont="1" applyFill="1" applyBorder="1" applyAlignment="1">
      <alignment horizontal="left" vertical="top" wrapText="1"/>
    </xf>
    <xf numFmtId="166" fontId="8" fillId="0" borderId="14" xfId="0" applyNumberFormat="1" applyFont="1" applyFill="1" applyBorder="1" applyAlignment="1">
      <alignment horizontal="center"/>
    </xf>
    <xf numFmtId="4" fontId="8" fillId="0" borderId="22" xfId="1" applyNumberFormat="1" applyFont="1" applyFill="1" applyBorder="1" applyAlignment="1">
      <alignment horizontal="right" vertical="top"/>
    </xf>
    <xf numFmtId="166" fontId="38" fillId="0" borderId="12" xfId="0" applyNumberFormat="1" applyFont="1" applyFill="1" applyBorder="1" applyAlignment="1">
      <alignment horizontal="left" vertical="top"/>
    </xf>
    <xf numFmtId="0" fontId="32" fillId="0" borderId="0" xfId="0" applyFont="1" applyFill="1" applyBorder="1" applyAlignment="1">
      <alignment horizontal="left"/>
    </xf>
    <xf numFmtId="0" fontId="39" fillId="0" borderId="0" xfId="0" applyFont="1" applyFill="1" applyBorder="1" applyAlignment="1"/>
    <xf numFmtId="43" fontId="39" fillId="0" borderId="0" xfId="1" applyNumberFormat="1" applyFont="1" applyFill="1" applyBorder="1" applyAlignment="1">
      <alignment horizontal="right"/>
    </xf>
    <xf numFmtId="3" fontId="39" fillId="0" borderId="0" xfId="0" applyNumberFormat="1" applyFont="1" applyFill="1" applyBorder="1" applyAlignment="1">
      <alignment horizontal="right"/>
    </xf>
    <xf numFmtId="4" fontId="39" fillId="0" borderId="13" xfId="1" applyNumberFormat="1" applyFont="1" applyFill="1" applyBorder="1" applyAlignment="1">
      <alignment horizontal="right" vertical="top"/>
    </xf>
    <xf numFmtId="4" fontId="8" fillId="0" borderId="45" xfId="1" applyNumberFormat="1" applyFont="1" applyFill="1" applyBorder="1" applyAlignment="1">
      <alignment horizontal="right" vertical="top"/>
    </xf>
    <xf numFmtId="166" fontId="8" fillId="0" borderId="12" xfId="0" applyNumberFormat="1" applyFont="1" applyFill="1" applyBorder="1" applyAlignment="1">
      <alignment horizontal="left"/>
    </xf>
    <xf numFmtId="0" fontId="10" fillId="0" borderId="46" xfId="0" applyFont="1" applyFill="1" applyBorder="1" applyAlignment="1">
      <alignment horizontal="justify" vertical="top" wrapText="1"/>
    </xf>
    <xf numFmtId="4" fontId="37" fillId="0" borderId="48" xfId="1" applyNumberFormat="1" applyFont="1" applyFill="1" applyBorder="1" applyAlignment="1">
      <alignment horizontal="right"/>
    </xf>
    <xf numFmtId="167" fontId="8" fillId="0" borderId="25" xfId="0" applyNumberFormat="1" applyFont="1" applyFill="1" applyBorder="1" applyAlignment="1">
      <alignment horizontal="left" vertical="top"/>
    </xf>
    <xf numFmtId="0" fontId="8" fillId="0" borderId="33" xfId="0" applyFont="1" applyFill="1" applyBorder="1" applyAlignment="1">
      <alignment horizontal="left" vertical="center" wrapText="1"/>
    </xf>
    <xf numFmtId="0" fontId="16" fillId="0" borderId="33" xfId="0" applyFont="1" applyFill="1" applyBorder="1" applyAlignment="1">
      <alignment horizontal="center"/>
    </xf>
    <xf numFmtId="4" fontId="8" fillId="0" borderId="33" xfId="0" applyNumberFormat="1" applyFont="1" applyFill="1" applyBorder="1" applyAlignment="1">
      <alignment horizontal="center"/>
    </xf>
    <xf numFmtId="165" fontId="8" fillId="0" borderId="26" xfId="0" applyNumberFormat="1" applyFont="1" applyFill="1" applyBorder="1" applyAlignment="1">
      <alignment horizontal="center"/>
    </xf>
    <xf numFmtId="4" fontId="8" fillId="0" borderId="22" xfId="0" applyNumberFormat="1" applyFont="1" applyFill="1" applyBorder="1" applyAlignment="1">
      <alignment horizontal="right"/>
    </xf>
    <xf numFmtId="166" fontId="11" fillId="0" borderId="0" xfId="0" applyNumberFormat="1" applyFont="1" applyFill="1" applyBorder="1" applyAlignment="1">
      <alignment horizontal="left" vertical="top"/>
    </xf>
    <xf numFmtId="0" fontId="11"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1" fillId="0" borderId="0" xfId="0" applyFont="1" applyFill="1" applyAlignment="1">
      <alignment horizontal="left" vertical="top" wrapText="1"/>
    </xf>
    <xf numFmtId="0" fontId="10" fillId="0" borderId="0" xfId="0" applyFont="1" applyFill="1" applyAlignment="1">
      <alignment horizontal="justify" vertical="top" wrapText="1"/>
    </xf>
    <xf numFmtId="0" fontId="10" fillId="0" borderId="0" xfId="0" applyFont="1" applyFill="1" applyAlignment="1">
      <alignment horizontal="center" wrapText="1"/>
    </xf>
    <xf numFmtId="4" fontId="10" fillId="0" borderId="0" xfId="1" applyNumberFormat="1" applyFont="1" applyFill="1" applyAlignment="1">
      <alignment horizontal="right" vertical="center" wrapText="1"/>
    </xf>
    <xf numFmtId="165" fontId="10" fillId="0" borderId="0" xfId="1" applyNumberFormat="1" applyFont="1" applyFill="1" applyAlignment="1">
      <alignment horizontal="right" vertical="center" wrapText="1"/>
    </xf>
    <xf numFmtId="0" fontId="9" fillId="0" borderId="30" xfId="0" applyFont="1" applyFill="1" applyBorder="1" applyAlignment="1">
      <alignment horizontal="center" vertical="center" wrapText="1"/>
    </xf>
    <xf numFmtId="4" fontId="37" fillId="0" borderId="13" xfId="1" applyNumberFormat="1" applyFont="1" applyFill="1" applyBorder="1" applyAlignment="1">
      <alignment horizontal="right"/>
    </xf>
    <xf numFmtId="4" fontId="37" fillId="0" borderId="45" xfId="1" applyNumberFormat="1" applyFont="1" applyFill="1" applyBorder="1" applyAlignment="1">
      <alignment horizontal="right"/>
    </xf>
    <xf numFmtId="2" fontId="10" fillId="0" borderId="19" xfId="0" applyNumberFormat="1" applyFont="1" applyFill="1" applyBorder="1" applyAlignment="1">
      <alignment horizontal="right" vertical="center" wrapText="1"/>
    </xf>
    <xf numFmtId="2" fontId="10" fillId="0" borderId="0" xfId="0" applyNumberFormat="1" applyFont="1" applyFill="1" applyBorder="1" applyAlignment="1">
      <alignment horizontal="right" vertical="center"/>
    </xf>
    <xf numFmtId="166" fontId="8" fillId="0" borderId="0" xfId="0" applyNumberFormat="1" applyFont="1" applyFill="1" applyBorder="1" applyAlignment="1">
      <alignment horizontal="center"/>
    </xf>
    <xf numFmtId="0" fontId="9" fillId="0" borderId="27" xfId="0" applyFont="1" applyFill="1" applyBorder="1" applyAlignment="1">
      <alignment horizontal="center" vertical="center"/>
    </xf>
    <xf numFmtId="4" fontId="9" fillId="0" borderId="27" xfId="0" applyNumberFormat="1" applyFont="1" applyFill="1" applyBorder="1" applyAlignment="1">
      <alignment horizontal="center" vertical="center"/>
    </xf>
    <xf numFmtId="165" fontId="9" fillId="0" borderId="49" xfId="0" applyNumberFormat="1" applyFont="1" applyFill="1" applyBorder="1" applyAlignment="1">
      <alignment horizontal="center" vertical="center" wrapText="1"/>
    </xf>
    <xf numFmtId="165" fontId="9" fillId="0" borderId="33" xfId="0" applyNumberFormat="1" applyFont="1" applyFill="1" applyBorder="1" applyAlignment="1">
      <alignment horizontal="center" vertical="center" wrapText="1"/>
    </xf>
    <xf numFmtId="4" fontId="11" fillId="0" borderId="21" xfId="0" applyNumberFormat="1" applyFont="1" applyFill="1" applyBorder="1" applyAlignment="1">
      <alignment horizontal="center" vertical="center"/>
    </xf>
    <xf numFmtId="165" fontId="11" fillId="0" borderId="33" xfId="0" applyNumberFormat="1" applyFont="1" applyFill="1" applyBorder="1" applyAlignment="1">
      <alignment horizontal="center" vertical="center"/>
    </xf>
    <xf numFmtId="0" fontId="14" fillId="0" borderId="29" xfId="0" applyFont="1" applyBorder="1"/>
    <xf numFmtId="4" fontId="13" fillId="0" borderId="29" xfId="0" applyNumberFormat="1" applyFont="1" applyBorder="1" applyAlignment="1">
      <alignment horizontal="center"/>
    </xf>
    <xf numFmtId="0" fontId="12" fillId="0" borderId="29" xfId="0" applyFont="1" applyBorder="1"/>
    <xf numFmtId="4" fontId="16" fillId="0" borderId="29" xfId="0" applyNumberFormat="1" applyFont="1" applyBorder="1" applyAlignment="1">
      <alignment horizontal="center"/>
    </xf>
    <xf numFmtId="0" fontId="10" fillId="0" borderId="29" xfId="0" applyFont="1" applyBorder="1" applyAlignment="1">
      <alignment vertical="top" wrapText="1"/>
    </xf>
    <xf numFmtId="0" fontId="10" fillId="0" borderId="29" xfId="0" applyFont="1" applyBorder="1" applyAlignment="1">
      <alignment wrapText="1"/>
    </xf>
    <xf numFmtId="0" fontId="12" fillId="0" borderId="29" xfId="0" applyFont="1" applyFill="1" applyBorder="1"/>
    <xf numFmtId="0" fontId="10" fillId="0" borderId="29" xfId="0" applyFont="1" applyFill="1" applyBorder="1"/>
    <xf numFmtId="165" fontId="33" fillId="0" borderId="29" xfId="0" applyNumberFormat="1" applyFont="1" applyBorder="1" applyAlignment="1" applyProtection="1">
      <alignment horizontal="right" vertical="center"/>
      <protection locked="0"/>
    </xf>
    <xf numFmtId="165" fontId="16" fillId="0" borderId="29" xfId="0" applyNumberFormat="1" applyFont="1" applyFill="1" applyBorder="1" applyAlignment="1" applyProtection="1">
      <alignment horizontal="right" vertical="center"/>
      <protection locked="0"/>
    </xf>
    <xf numFmtId="165" fontId="16" fillId="0" borderId="29" xfId="0" applyNumberFormat="1" applyFont="1" applyBorder="1" applyAlignment="1" applyProtection="1">
      <alignment horizontal="right" vertical="center"/>
      <protection locked="0"/>
    </xf>
    <xf numFmtId="165" fontId="12" fillId="0" borderId="29" xfId="0" applyNumberFormat="1" applyFont="1" applyBorder="1" applyAlignment="1" applyProtection="1">
      <alignment horizontal="right" vertical="center"/>
      <protection locked="0"/>
    </xf>
    <xf numFmtId="2" fontId="12" fillId="0" borderId="30" xfId="0" applyNumberFormat="1" applyFont="1" applyFill="1" applyBorder="1" applyAlignment="1" applyProtection="1">
      <alignment horizontal="right" vertical="center"/>
      <protection locked="0"/>
    </xf>
    <xf numFmtId="2" fontId="12" fillId="0" borderId="29" xfId="0" applyNumberFormat="1" applyFont="1" applyFill="1" applyBorder="1" applyAlignment="1" applyProtection="1">
      <alignment horizontal="right" vertical="center"/>
      <protection locked="0"/>
    </xf>
    <xf numFmtId="2" fontId="12" fillId="0" borderId="29" xfId="0" applyNumberFormat="1" applyFont="1" applyFill="1" applyBorder="1" applyAlignment="1" applyProtection="1">
      <alignment horizontal="right" vertical="center" wrapText="1"/>
      <protection locked="0"/>
    </xf>
    <xf numFmtId="3" fontId="12" fillId="0" borderId="32" xfId="0" applyNumberFormat="1" applyFont="1" applyFill="1" applyBorder="1" applyAlignment="1" applyProtection="1">
      <alignment horizontal="right"/>
      <protection locked="0"/>
    </xf>
    <xf numFmtId="3" fontId="10" fillId="0" borderId="32" xfId="0" applyNumberFormat="1" applyFont="1" applyFill="1" applyBorder="1" applyAlignment="1" applyProtection="1">
      <alignment horizontal="right"/>
      <protection locked="0"/>
    </xf>
    <xf numFmtId="3" fontId="10" fillId="0" borderId="30" xfId="0" applyNumberFormat="1" applyFont="1" applyFill="1" applyBorder="1" applyAlignment="1" applyProtection="1">
      <alignment horizontal="right"/>
      <protection locked="0"/>
    </xf>
    <xf numFmtId="165" fontId="26" fillId="0" borderId="29" xfId="0" applyNumberFormat="1" applyFont="1" applyFill="1" applyBorder="1" applyAlignment="1" applyProtection="1">
      <alignment horizontal="right" vertical="center"/>
      <protection locked="0"/>
    </xf>
    <xf numFmtId="165" fontId="8" fillId="0" borderId="35" xfId="0" applyNumberFormat="1" applyFont="1" applyFill="1" applyBorder="1" applyAlignment="1" applyProtection="1">
      <alignment horizontal="right" vertical="center"/>
      <protection locked="0"/>
    </xf>
    <xf numFmtId="2" fontId="10" fillId="0" borderId="29" xfId="0" applyNumberFormat="1" applyFont="1" applyFill="1" applyBorder="1" applyAlignment="1" applyProtection="1">
      <alignment horizontal="right" vertical="center" wrapText="1"/>
      <protection locked="0"/>
    </xf>
    <xf numFmtId="2" fontId="10" fillId="0" borderId="37" xfId="0" applyNumberFormat="1" applyFont="1" applyFill="1" applyBorder="1" applyAlignment="1" applyProtection="1">
      <alignment horizontal="right" vertical="center" wrapText="1"/>
      <protection locked="0"/>
    </xf>
    <xf numFmtId="2" fontId="10" fillId="0" borderId="7" xfId="0" applyNumberFormat="1" applyFont="1" applyFill="1" applyBorder="1" applyAlignment="1" applyProtection="1">
      <alignment horizontal="right" vertical="center" wrapText="1"/>
      <protection locked="0"/>
    </xf>
    <xf numFmtId="165" fontId="8" fillId="0" borderId="7" xfId="0" applyNumberFormat="1" applyFont="1" applyFill="1" applyBorder="1" applyAlignment="1" applyProtection="1">
      <alignment horizontal="right" vertical="center"/>
      <protection locked="0"/>
    </xf>
    <xf numFmtId="165" fontId="8" fillId="0" borderId="29" xfId="0" applyNumberFormat="1" applyFont="1" applyFill="1" applyBorder="1" applyAlignment="1" applyProtection="1">
      <alignment horizontal="right" vertical="center"/>
      <protection locked="0"/>
    </xf>
    <xf numFmtId="2" fontId="10" fillId="0" borderId="40" xfId="0" applyNumberFormat="1" applyFont="1" applyFill="1" applyBorder="1" applyAlignment="1" applyProtection="1">
      <alignment horizontal="right" vertical="center"/>
      <protection locked="0"/>
    </xf>
    <xf numFmtId="2" fontId="10" fillId="0" borderId="17" xfId="0" applyNumberFormat="1" applyFont="1" applyFill="1" applyBorder="1" applyAlignment="1" applyProtection="1">
      <alignment horizontal="right" vertical="center" wrapText="1"/>
      <protection locked="0"/>
    </xf>
    <xf numFmtId="2" fontId="10" fillId="2" borderId="29" xfId="0" applyNumberFormat="1" applyFont="1" applyFill="1" applyBorder="1" applyAlignment="1" applyProtection="1">
      <alignment horizontal="right" vertical="center" wrapText="1"/>
      <protection locked="0"/>
    </xf>
    <xf numFmtId="2" fontId="10" fillId="0" borderId="29" xfId="0" applyNumberFormat="1" applyFont="1" applyFill="1" applyBorder="1" applyAlignment="1" applyProtection="1">
      <alignment horizontal="right" vertical="center"/>
      <protection locked="0"/>
    </xf>
    <xf numFmtId="2" fontId="10" fillId="0" borderId="17" xfId="0" applyNumberFormat="1" applyFont="1" applyFill="1" applyBorder="1" applyAlignment="1" applyProtection="1">
      <alignment horizontal="right" vertical="center"/>
      <protection locked="0"/>
    </xf>
    <xf numFmtId="2" fontId="10" fillId="0" borderId="7" xfId="0" applyNumberFormat="1" applyFont="1" applyFill="1" applyBorder="1" applyAlignment="1" applyProtection="1">
      <alignment horizontal="right" vertical="center"/>
      <protection locked="0"/>
    </xf>
    <xf numFmtId="2" fontId="10" fillId="0" borderId="19" xfId="0" applyNumberFormat="1" applyFont="1" applyFill="1" applyBorder="1" applyAlignment="1" applyProtection="1">
      <alignment horizontal="right" vertical="center"/>
      <protection locked="0"/>
    </xf>
    <xf numFmtId="2" fontId="10" fillId="0" borderId="35" xfId="0" applyNumberFormat="1" applyFont="1" applyFill="1" applyBorder="1" applyAlignment="1" applyProtection="1">
      <alignment horizontal="right" vertical="center" wrapText="1"/>
      <protection locked="0"/>
    </xf>
    <xf numFmtId="2" fontId="10" fillId="0" borderId="40" xfId="0" applyNumberFormat="1" applyFont="1" applyFill="1" applyBorder="1" applyAlignment="1" applyProtection="1">
      <alignment horizontal="right" vertical="center" wrapText="1"/>
      <protection locked="0"/>
    </xf>
    <xf numFmtId="2" fontId="10" fillId="0" borderId="41" xfId="0" applyNumberFormat="1" applyFont="1" applyFill="1" applyBorder="1" applyAlignment="1" applyProtection="1">
      <alignment horizontal="right" vertical="center" wrapText="1"/>
      <protection locked="0"/>
    </xf>
    <xf numFmtId="2" fontId="10" fillId="0" borderId="29" xfId="0" applyNumberFormat="1" applyFont="1" applyFill="1" applyBorder="1" applyAlignment="1" applyProtection="1">
      <alignment horizontal="right" vertical="top"/>
      <protection locked="0"/>
    </xf>
    <xf numFmtId="2" fontId="10" fillId="0" borderId="38" xfId="0" applyNumberFormat="1" applyFont="1" applyFill="1" applyBorder="1" applyAlignment="1" applyProtection="1">
      <alignment horizontal="right" vertical="center" wrapText="1"/>
      <protection locked="0"/>
    </xf>
    <xf numFmtId="2" fontId="10" fillId="0" borderId="0" xfId="0" applyNumberFormat="1" applyFont="1" applyFill="1" applyBorder="1" applyAlignment="1" applyProtection="1">
      <alignment horizontal="right" vertical="center" wrapText="1"/>
      <protection locked="0"/>
    </xf>
    <xf numFmtId="4" fontId="8" fillId="0" borderId="44" xfId="0" applyNumberFormat="1" applyFont="1" applyFill="1" applyBorder="1" applyAlignment="1" applyProtection="1">
      <alignment horizontal="right" vertical="center"/>
      <protection locked="0"/>
    </xf>
    <xf numFmtId="3" fontId="10" fillId="0" borderId="10" xfId="0" applyNumberFormat="1" applyFont="1" applyFill="1" applyBorder="1" applyAlignment="1" applyProtection="1">
      <alignment horizontal="right" vertical="center"/>
      <protection locked="0"/>
    </xf>
    <xf numFmtId="3" fontId="10" fillId="0" borderId="0" xfId="0" applyNumberFormat="1" applyFont="1" applyFill="1" applyBorder="1" applyAlignment="1" applyProtection="1">
      <alignment horizontal="right" vertical="center"/>
      <protection locked="0"/>
    </xf>
    <xf numFmtId="3" fontId="37" fillId="0" borderId="0" xfId="0" applyNumberFormat="1" applyFont="1" applyFill="1" applyBorder="1" applyAlignment="1" applyProtection="1">
      <alignment horizontal="right"/>
      <protection locked="0"/>
    </xf>
    <xf numFmtId="166" fontId="8" fillId="0" borderId="14" xfId="0" applyNumberFormat="1" applyFont="1" applyFill="1" applyBorder="1" applyAlignment="1" applyProtection="1">
      <alignment horizontal="center"/>
      <protection locked="0"/>
    </xf>
    <xf numFmtId="3" fontId="39" fillId="0" borderId="0" xfId="0" applyNumberFormat="1" applyFont="1" applyFill="1" applyBorder="1" applyAlignment="1" applyProtection="1">
      <alignment horizontal="right"/>
      <protection locked="0"/>
    </xf>
    <xf numFmtId="3" fontId="37" fillId="0" borderId="47" xfId="0" applyNumberFormat="1" applyFont="1" applyFill="1" applyBorder="1" applyAlignment="1" applyProtection="1">
      <alignment horizontal="right"/>
      <protection locked="0"/>
    </xf>
    <xf numFmtId="165" fontId="8" fillId="0" borderId="26" xfId="0" applyNumberFormat="1" applyFont="1" applyFill="1" applyBorder="1" applyAlignment="1" applyProtection="1">
      <alignment horizontal="center"/>
      <protection locked="0"/>
    </xf>
    <xf numFmtId="165" fontId="10" fillId="0" borderId="0" xfId="1" applyNumberFormat="1" applyFont="1" applyFill="1" applyAlignment="1" applyProtection="1">
      <alignment horizontal="right" vertical="center" wrapText="1"/>
      <protection locked="0"/>
    </xf>
    <xf numFmtId="0" fontId="8" fillId="0" borderId="12"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13" xfId="0" applyFont="1" applyFill="1" applyBorder="1" applyAlignment="1">
      <alignment horizontal="center" vertical="top"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Border="1" applyAlignment="1">
      <alignment horizontal="center" wrapText="1"/>
    </xf>
    <xf numFmtId="0" fontId="8" fillId="0" borderId="0" xfId="0" applyFont="1" applyBorder="1" applyAlignment="1">
      <alignment horizontal="center" wrapText="1"/>
    </xf>
    <xf numFmtId="0" fontId="8" fillId="0" borderId="13" xfId="0" applyFont="1" applyBorder="1" applyAlignment="1">
      <alignment horizontal="center" wrapText="1"/>
    </xf>
    <xf numFmtId="0" fontId="10" fillId="0" borderId="50"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26" xfId="0" applyFont="1" applyBorder="1" applyAlignment="1">
      <alignment horizontal="center" vertical="center" wrapText="1"/>
    </xf>
    <xf numFmtId="0" fontId="10" fillId="0" borderId="25"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26" xfId="0" applyFont="1" applyFill="1" applyBorder="1" applyAlignment="1">
      <alignment horizontal="center" vertical="center" wrapText="1"/>
    </xf>
    <xf numFmtId="3" fontId="9" fillId="0" borderId="7" xfId="0" applyNumberFormat="1" applyFont="1" applyBorder="1" applyAlignment="1">
      <alignment horizontal="center"/>
    </xf>
    <xf numFmtId="3" fontId="9" fillId="0" borderId="8" xfId="0" applyNumberFormat="1" applyFont="1" applyBorder="1" applyAlignment="1">
      <alignment horizont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3" xfId="0" applyFont="1" applyBorder="1" applyAlignment="1">
      <alignment horizontal="center" vertical="center"/>
    </xf>
    <xf numFmtId="4" fontId="25" fillId="0" borderId="8" xfId="1" applyNumberFormat="1" applyFont="1" applyBorder="1" applyAlignment="1" applyProtection="1">
      <alignment horizontal="right" vertical="center"/>
    </xf>
    <xf numFmtId="4" fontId="9" fillId="0" borderId="11" xfId="1" applyNumberFormat="1" applyFont="1" applyBorder="1" applyAlignment="1" applyProtection="1">
      <alignment vertical="center"/>
    </xf>
    <xf numFmtId="4" fontId="9" fillId="0" borderId="13" xfId="1" applyNumberFormat="1" applyFont="1" applyBorder="1" applyAlignment="1" applyProtection="1">
      <alignment vertical="center"/>
    </xf>
    <xf numFmtId="4" fontId="11" fillId="0" borderId="15" xfId="1" applyNumberFormat="1" applyFont="1" applyBorder="1" applyAlignment="1" applyProtection="1">
      <alignment horizontal="right"/>
    </xf>
    <xf numFmtId="4" fontId="11" fillId="0" borderId="13" xfId="1" applyNumberFormat="1" applyFont="1" applyBorder="1" applyAlignment="1" applyProtection="1">
      <alignment horizontal="right"/>
    </xf>
    <xf numFmtId="4" fontId="11" fillId="0" borderId="18" xfId="1" applyNumberFormat="1" applyFont="1" applyFill="1" applyBorder="1" applyAlignment="1" applyProtection="1">
      <alignment vertical="center"/>
    </xf>
  </cellXfs>
  <cellStyles count="38">
    <cellStyle name="Comma" xfId="1" builtinId="3"/>
    <cellStyle name="Comma 10" xfId="2"/>
    <cellStyle name="Comma 2" xfId="3"/>
    <cellStyle name="Comma 3" xfId="4"/>
    <cellStyle name="Comma 4" xfId="5"/>
    <cellStyle name="Comma 5" xfId="6"/>
    <cellStyle name="Comma 6" xfId="7"/>
    <cellStyle name="Comma 7" xfId="8"/>
    <cellStyle name="Comma 8" xfId="9"/>
    <cellStyle name="Comma 9" xfId="10"/>
    <cellStyle name="Excel_BuiltIn_Heading 2" xfId="11"/>
    <cellStyle name="Normal" xfId="0" builtinId="0"/>
    <cellStyle name="Normal 10" xfId="12"/>
    <cellStyle name="Normal 11" xfId="13"/>
    <cellStyle name="Normal 12" xfId="14"/>
    <cellStyle name="Normal 13" xfId="15"/>
    <cellStyle name="Normal 14" xfId="16"/>
    <cellStyle name="Normal 15" xfId="17"/>
    <cellStyle name="Normal 16" xfId="18"/>
    <cellStyle name="Normal 2" xfId="19"/>
    <cellStyle name="Normal 2 2" xfId="20"/>
    <cellStyle name="Normal 2 2 2" xfId="21"/>
    <cellStyle name="Normal 2 3" xfId="22"/>
    <cellStyle name="Normal 2 3 2" xfId="23"/>
    <cellStyle name="Normal 2 4" xfId="24"/>
    <cellStyle name="Normal 3" xfId="25"/>
    <cellStyle name="Normal 3 2" xfId="26"/>
    <cellStyle name="Normal 3 3" xfId="27"/>
    <cellStyle name="Normal 4" xfId="28"/>
    <cellStyle name="Normal 4 2" xfId="29"/>
    <cellStyle name="Normal 4 3" xfId="30"/>
    <cellStyle name="Normal 5" xfId="31"/>
    <cellStyle name="Normal 5 2" xfId="32"/>
    <cellStyle name="Normal 6" xfId="33"/>
    <cellStyle name="Normal 7" xfId="34"/>
    <cellStyle name="Normal 8" xfId="35"/>
    <cellStyle name="Normal 9" xfId="36"/>
    <cellStyle name="Obično_Specifikacija celika" xfId="3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76200</xdr:rowOff>
    </xdr:from>
    <xdr:to>
      <xdr:col>1</xdr:col>
      <xdr:colOff>342900</xdr:colOff>
      <xdr:row>0</xdr:row>
      <xdr:rowOff>371475</xdr:rowOff>
    </xdr:to>
    <xdr:pic>
      <xdr:nvPicPr>
        <xdr:cNvPr id="19899"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7715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66675</xdr:rowOff>
    </xdr:from>
    <xdr:to>
      <xdr:col>1</xdr:col>
      <xdr:colOff>304800</xdr:colOff>
      <xdr:row>0</xdr:row>
      <xdr:rowOff>352425</xdr:rowOff>
    </xdr:to>
    <xdr:pic>
      <xdr:nvPicPr>
        <xdr:cNvPr id="2597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66675"/>
          <a:ext cx="7143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xdr:row>
      <xdr:rowOff>209550</xdr:rowOff>
    </xdr:from>
    <xdr:to>
      <xdr:col>1</xdr:col>
      <xdr:colOff>438150</xdr:colOff>
      <xdr:row>1</xdr:row>
      <xdr:rowOff>514350</xdr:rowOff>
    </xdr:to>
    <xdr:pic>
      <xdr:nvPicPr>
        <xdr:cNvPr id="2995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09550"/>
          <a:ext cx="857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1</xdr:row>
      <xdr:rowOff>209550</xdr:rowOff>
    </xdr:from>
    <xdr:to>
      <xdr:col>1</xdr:col>
      <xdr:colOff>438150</xdr:colOff>
      <xdr:row>1</xdr:row>
      <xdr:rowOff>514350</xdr:rowOff>
    </xdr:to>
    <xdr:pic>
      <xdr:nvPicPr>
        <xdr:cNvPr id="3180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09550"/>
          <a:ext cx="857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57150</xdr:rowOff>
    </xdr:from>
    <xdr:to>
      <xdr:col>1</xdr:col>
      <xdr:colOff>304800</xdr:colOff>
      <xdr:row>0</xdr:row>
      <xdr:rowOff>409575</xdr:rowOff>
    </xdr:to>
    <xdr:pic>
      <xdr:nvPicPr>
        <xdr:cNvPr id="2401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752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76200</xdr:rowOff>
    </xdr:from>
    <xdr:to>
      <xdr:col>1</xdr:col>
      <xdr:colOff>342900</xdr:colOff>
      <xdr:row>0</xdr:row>
      <xdr:rowOff>371475</xdr:rowOff>
    </xdr:to>
    <xdr:pic>
      <xdr:nvPicPr>
        <xdr:cNvPr id="2401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7715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43"/>
  <sheetViews>
    <sheetView view="pageBreakPreview" zoomScale="115" zoomScaleNormal="86" zoomScaleSheetLayoutView="115" workbookViewId="0">
      <pane ySplit="2" topLeftCell="A3" activePane="bottomLeft" state="frozen"/>
      <selection activeCell="E1" sqref="E1"/>
      <selection pane="bottomLeft" activeCell="B46" sqref="B46"/>
    </sheetView>
  </sheetViews>
  <sheetFormatPr defaultRowHeight="15"/>
  <cols>
    <col min="1" max="1" width="7.28515625" style="97" customWidth="1"/>
    <col min="2" max="2" width="40.28515625" style="98" customWidth="1"/>
    <col min="3" max="3" width="4.5703125" style="99" customWidth="1"/>
    <col min="4" max="4" width="10.5703125" style="100" customWidth="1"/>
    <col min="5" max="5" width="10.85546875" style="101" customWidth="1"/>
    <col min="6" max="6" width="16.140625" style="100" customWidth="1"/>
    <col min="7" max="7" width="13.7109375" style="88" customWidth="1"/>
    <col min="8" max="8" width="11.85546875" style="90" customWidth="1"/>
    <col min="9" max="42" width="9.140625" style="88" customWidth="1"/>
    <col min="43" max="48" width="9.140625" style="88"/>
    <col min="49" max="49" width="8.85546875" style="88" customWidth="1"/>
    <col min="50" max="16384" width="9.140625" style="88"/>
  </cols>
  <sheetData>
    <row r="1" spans="1:8" s="4" customFormat="1" ht="56.25" customHeight="1" thickBot="1">
      <c r="A1" s="1"/>
      <c r="B1" s="2" t="s">
        <v>132</v>
      </c>
      <c r="C1" s="446" t="s">
        <v>81</v>
      </c>
      <c r="D1" s="447"/>
      <c r="E1" s="448"/>
      <c r="F1" s="3" t="s">
        <v>151</v>
      </c>
      <c r="H1" s="50"/>
    </row>
    <row r="2" spans="1:8" s="8" customFormat="1" ht="18.75" customHeight="1" thickBot="1">
      <c r="A2" s="51" t="s">
        <v>4</v>
      </c>
      <c r="B2" s="52" t="s">
        <v>5</v>
      </c>
      <c r="C2" s="53" t="s">
        <v>0</v>
      </c>
      <c r="D2" s="54" t="s">
        <v>2</v>
      </c>
      <c r="E2" s="55" t="s">
        <v>1</v>
      </c>
      <c r="F2" s="56" t="s">
        <v>3</v>
      </c>
      <c r="H2" s="57"/>
    </row>
    <row r="3" spans="1:8" s="64" customFormat="1" ht="14.25" hidden="1">
      <c r="A3" s="58"/>
      <c r="B3" s="59">
        <v>41842</v>
      </c>
      <c r="C3" s="60"/>
      <c r="D3" s="61"/>
      <c r="E3" s="62">
        <v>116</v>
      </c>
      <c r="F3" s="63"/>
      <c r="H3" s="61"/>
    </row>
    <row r="4" spans="1:8" s="64" customFormat="1" ht="14.25">
      <c r="A4" s="65"/>
      <c r="B4" s="66"/>
      <c r="C4" s="67"/>
      <c r="D4" s="68"/>
      <c r="E4" s="69"/>
      <c r="F4" s="70"/>
      <c r="G4" s="71"/>
      <c r="H4" s="61"/>
    </row>
    <row r="5" spans="1:8" s="78" customFormat="1" ht="20.25">
      <c r="A5" s="72"/>
      <c r="B5" s="73"/>
      <c r="C5" s="74"/>
      <c r="D5" s="75"/>
      <c r="E5" s="76"/>
      <c r="F5" s="77"/>
      <c r="H5" s="79"/>
    </row>
    <row r="6" spans="1:8" s="78" customFormat="1" ht="14.25">
      <c r="A6" s="437"/>
      <c r="B6" s="438"/>
      <c r="C6" s="438"/>
      <c r="D6" s="438"/>
      <c r="E6" s="438"/>
      <c r="F6" s="439"/>
      <c r="H6" s="79"/>
    </row>
    <row r="7" spans="1:8" s="78" customFormat="1" ht="15" customHeight="1">
      <c r="A7" s="443"/>
      <c r="B7" s="444"/>
      <c r="C7" s="444"/>
      <c r="D7" s="444"/>
      <c r="E7" s="444"/>
      <c r="F7" s="445"/>
      <c r="H7" s="79"/>
    </row>
    <row r="8" spans="1:8" s="78" customFormat="1" ht="33" customHeight="1">
      <c r="A8" s="437"/>
      <c r="B8" s="438"/>
      <c r="C8" s="438"/>
      <c r="D8" s="438"/>
      <c r="E8" s="438"/>
      <c r="F8" s="439"/>
      <c r="H8" s="79"/>
    </row>
    <row r="9" spans="1:8" s="78" customFormat="1" ht="14.25">
      <c r="A9" s="440"/>
      <c r="B9" s="441"/>
      <c r="C9" s="441"/>
      <c r="D9" s="441"/>
      <c r="E9" s="441"/>
      <c r="F9" s="442"/>
      <c r="H9" s="79"/>
    </row>
    <row r="10" spans="1:8" s="78" customFormat="1" ht="15" customHeight="1">
      <c r="A10" s="440"/>
      <c r="B10" s="441"/>
      <c r="C10" s="441"/>
      <c r="D10" s="441"/>
      <c r="E10" s="441"/>
      <c r="F10" s="442"/>
      <c r="H10" s="79"/>
    </row>
    <row r="11" spans="1:8" s="78" customFormat="1" ht="14.25">
      <c r="A11" s="443" t="s">
        <v>80</v>
      </c>
      <c r="B11" s="444"/>
      <c r="C11" s="444"/>
      <c r="D11" s="444"/>
      <c r="E11" s="444"/>
      <c r="F11" s="445"/>
      <c r="H11" s="79"/>
    </row>
    <row r="12" spans="1:8" s="78" customFormat="1" ht="20.25">
      <c r="A12" s="72"/>
      <c r="B12" s="73"/>
      <c r="C12" s="74"/>
      <c r="D12" s="75"/>
      <c r="E12" s="76"/>
      <c r="F12" s="77"/>
      <c r="H12" s="79"/>
    </row>
    <row r="13" spans="1:8" s="78" customFormat="1" ht="14.25">
      <c r="A13" s="437"/>
      <c r="B13" s="438"/>
      <c r="C13" s="438"/>
      <c r="D13" s="438"/>
      <c r="E13" s="438"/>
      <c r="F13" s="439"/>
      <c r="H13" s="79"/>
    </row>
    <row r="14" spans="1:8" s="78" customFormat="1" ht="15" customHeight="1">
      <c r="A14" s="443"/>
      <c r="B14" s="444"/>
      <c r="C14" s="444"/>
      <c r="D14" s="444"/>
      <c r="E14" s="444"/>
      <c r="F14" s="445"/>
      <c r="H14" s="79"/>
    </row>
    <row r="15" spans="1:8" s="78" customFormat="1" ht="33" customHeight="1">
      <c r="A15" s="437" t="s">
        <v>130</v>
      </c>
      <c r="B15" s="438"/>
      <c r="C15" s="438"/>
      <c r="D15" s="438"/>
      <c r="E15" s="438"/>
      <c r="F15" s="439"/>
      <c r="H15" s="79"/>
    </row>
    <row r="16" spans="1:8" s="78" customFormat="1" ht="32.25" customHeight="1">
      <c r="A16" s="440" t="s">
        <v>131</v>
      </c>
      <c r="B16" s="441"/>
      <c r="C16" s="441"/>
      <c r="D16" s="441"/>
      <c r="E16" s="441"/>
      <c r="F16" s="442"/>
      <c r="H16" s="79"/>
    </row>
    <row r="17" spans="1:8" s="78" customFormat="1" ht="15" customHeight="1">
      <c r="A17" s="440"/>
      <c r="B17" s="441"/>
      <c r="C17" s="441"/>
      <c r="D17" s="441"/>
      <c r="E17" s="441"/>
      <c r="F17" s="442"/>
      <c r="H17" s="79"/>
    </row>
    <row r="18" spans="1:8" s="78" customFormat="1" ht="20.25">
      <c r="A18" s="72"/>
      <c r="B18" s="81"/>
      <c r="C18" s="74"/>
      <c r="D18" s="75"/>
      <c r="E18" s="76"/>
      <c r="F18" s="77"/>
      <c r="H18" s="79"/>
    </row>
    <row r="19" spans="1:8" s="78" customFormat="1" ht="20.25">
      <c r="A19" s="72"/>
      <c r="B19" s="81"/>
      <c r="C19" s="74"/>
      <c r="D19" s="75"/>
      <c r="E19" s="76"/>
      <c r="F19" s="77"/>
      <c r="H19" s="79"/>
    </row>
    <row r="20" spans="1:8" s="78" customFormat="1" ht="20.25">
      <c r="A20" s="72"/>
      <c r="B20" s="81"/>
      <c r="C20" s="74"/>
      <c r="D20" s="75"/>
      <c r="E20" s="76"/>
      <c r="F20" s="77"/>
      <c r="H20" s="79"/>
    </row>
    <row r="21" spans="1:8" s="78" customFormat="1" ht="20.25">
      <c r="A21" s="72"/>
      <c r="B21" s="81"/>
      <c r="C21" s="74"/>
      <c r="D21" s="75"/>
      <c r="E21" s="76"/>
      <c r="F21" s="77"/>
      <c r="H21" s="79"/>
    </row>
    <row r="22" spans="1:8" s="78" customFormat="1" ht="20.25">
      <c r="A22" s="72"/>
      <c r="B22" s="81"/>
      <c r="C22" s="74"/>
      <c r="D22" s="75"/>
      <c r="E22" s="76"/>
      <c r="F22" s="77"/>
      <c r="H22" s="79"/>
    </row>
    <row r="23" spans="1:8" s="78" customFormat="1" ht="20.25">
      <c r="A23" s="72"/>
      <c r="B23" s="81"/>
      <c r="C23" s="74"/>
      <c r="D23" s="75"/>
      <c r="E23" s="76"/>
      <c r="F23" s="77"/>
      <c r="H23" s="79"/>
    </row>
    <row r="24" spans="1:8" s="78" customFormat="1" ht="20.25">
      <c r="A24" s="72"/>
      <c r="B24" s="81"/>
      <c r="C24" s="74"/>
      <c r="D24" s="75"/>
      <c r="E24" s="76"/>
      <c r="F24" s="77"/>
      <c r="H24" s="79"/>
    </row>
    <row r="25" spans="1:8" s="78" customFormat="1" ht="20.25">
      <c r="A25" s="72"/>
      <c r="B25" s="81"/>
      <c r="C25" s="74"/>
      <c r="D25" s="75"/>
      <c r="E25" s="76"/>
      <c r="F25" s="77"/>
      <c r="H25" s="79"/>
    </row>
    <row r="26" spans="1:8" s="78" customFormat="1" ht="20.25">
      <c r="A26" s="72"/>
      <c r="B26" s="81"/>
      <c r="C26" s="74"/>
      <c r="D26" s="75"/>
      <c r="E26" s="76"/>
      <c r="F26" s="77"/>
      <c r="H26" s="79"/>
    </row>
    <row r="27" spans="1:8" s="78" customFormat="1" ht="20.25">
      <c r="A27" s="72"/>
      <c r="B27" s="81"/>
      <c r="C27" s="74"/>
      <c r="D27" s="75"/>
      <c r="E27" s="76"/>
      <c r="F27" s="77"/>
      <c r="H27" s="79"/>
    </row>
    <row r="28" spans="1:8" s="78" customFormat="1" ht="20.25">
      <c r="A28" s="72"/>
      <c r="B28" s="81"/>
      <c r="C28" s="74"/>
      <c r="D28" s="75"/>
      <c r="E28" s="76"/>
      <c r="F28" s="77"/>
      <c r="H28" s="79"/>
    </row>
    <row r="29" spans="1:8" s="78" customFormat="1" ht="20.25">
      <c r="A29" s="72"/>
      <c r="B29" s="81"/>
      <c r="C29" s="74"/>
      <c r="D29" s="75"/>
      <c r="E29" s="76"/>
      <c r="F29" s="77"/>
      <c r="H29" s="79"/>
    </row>
    <row r="30" spans="1:8">
      <c r="A30" s="82"/>
      <c r="B30" s="83"/>
      <c r="C30" s="84"/>
      <c r="D30" s="85"/>
      <c r="E30" s="86"/>
      <c r="F30" s="87"/>
      <c r="H30" s="88"/>
    </row>
    <row r="31" spans="1:8">
      <c r="A31" s="82"/>
      <c r="B31" s="83"/>
      <c r="C31" s="84"/>
      <c r="D31" s="89"/>
      <c r="E31" s="86"/>
      <c r="F31" s="87"/>
    </row>
    <row r="32" spans="1:8">
      <c r="A32" s="82"/>
      <c r="B32" s="83"/>
      <c r="C32" s="84"/>
      <c r="D32" s="89"/>
      <c r="E32" s="86"/>
      <c r="F32" s="87"/>
    </row>
    <row r="33" spans="1:6">
      <c r="A33" s="82"/>
      <c r="B33" s="83"/>
      <c r="C33" s="84"/>
      <c r="D33" s="89"/>
      <c r="E33" s="86"/>
      <c r="F33" s="87"/>
    </row>
    <row r="34" spans="1:6">
      <c r="A34" s="82"/>
      <c r="B34" s="83"/>
      <c r="C34" s="84"/>
      <c r="D34" s="89"/>
      <c r="E34" s="86"/>
      <c r="F34" s="87"/>
    </row>
    <row r="35" spans="1:6">
      <c r="A35" s="82"/>
      <c r="B35" s="83"/>
      <c r="C35" s="84"/>
      <c r="D35" s="89"/>
      <c r="E35" s="86"/>
      <c r="F35" s="87"/>
    </row>
    <row r="36" spans="1:6">
      <c r="A36" s="82"/>
      <c r="B36" s="83"/>
      <c r="C36" s="84"/>
      <c r="D36" s="89"/>
      <c r="E36" s="86"/>
      <c r="F36" s="87"/>
    </row>
    <row r="37" spans="1:6">
      <c r="A37" s="82"/>
      <c r="B37" s="83"/>
      <c r="C37" s="84"/>
      <c r="D37" s="89"/>
      <c r="E37" s="86"/>
      <c r="F37" s="87"/>
    </row>
    <row r="38" spans="1:6">
      <c r="A38" s="82"/>
      <c r="B38" s="83"/>
      <c r="C38" s="84"/>
      <c r="D38" s="89"/>
      <c r="E38" s="86"/>
      <c r="F38" s="87"/>
    </row>
    <row r="39" spans="1:6">
      <c r="A39" s="82"/>
      <c r="B39" s="83"/>
      <c r="C39" s="84"/>
      <c r="D39" s="89"/>
      <c r="E39" s="86"/>
      <c r="F39" s="87"/>
    </row>
    <row r="40" spans="1:6">
      <c r="A40" s="82"/>
      <c r="B40" s="83"/>
      <c r="C40" s="84"/>
      <c r="D40" s="89"/>
      <c r="E40" s="86"/>
      <c r="F40" s="87"/>
    </row>
    <row r="41" spans="1:6">
      <c r="A41" s="82"/>
      <c r="B41" s="83"/>
      <c r="C41" s="84"/>
      <c r="D41" s="89"/>
      <c r="E41" s="86"/>
      <c r="F41" s="87"/>
    </row>
    <row r="42" spans="1:6">
      <c r="A42" s="82"/>
      <c r="B42" s="83"/>
      <c r="C42" s="84"/>
      <c r="D42" s="89"/>
      <c r="E42" s="86"/>
      <c r="F42" s="87"/>
    </row>
    <row r="43" spans="1:6">
      <c r="A43" s="91"/>
      <c r="B43" s="92"/>
      <c r="C43" s="93"/>
      <c r="D43" s="94"/>
      <c r="E43" s="95"/>
      <c r="F43" s="96"/>
    </row>
  </sheetData>
  <mergeCells count="12">
    <mergeCell ref="A8:F8"/>
    <mergeCell ref="A9:F9"/>
    <mergeCell ref="C1:E1"/>
    <mergeCell ref="A6:F6"/>
    <mergeCell ref="A7:F7"/>
    <mergeCell ref="A15:F15"/>
    <mergeCell ref="A16:F16"/>
    <mergeCell ref="A17:F17"/>
    <mergeCell ref="A10:F10"/>
    <mergeCell ref="A11:F11"/>
    <mergeCell ref="A13:F13"/>
    <mergeCell ref="A14:F14"/>
  </mergeCells>
  <pageMargins left="0.98425196850393704" right="0.19685039370078741" top="0.19685039370078741" bottom="0.19685039370078741" header="0.19685039370078741" footer="0.19685039370078741"/>
  <pageSetup paperSize="9" orientation="portrait" useFirstPageNumber="1" r:id="rId1"/>
  <headerFooter>
    <oddHeader xml:space="preserve">&amp;R
1.6.2.&amp;P                &amp;K00+000'&amp;K01+000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63"/>
  <sheetViews>
    <sheetView showZeros="0" view="pageBreakPreview" zoomScaleNormal="86" zoomScaleSheetLayoutView="100" workbookViewId="0">
      <pane ySplit="2" topLeftCell="A57" activePane="bottomLeft" state="frozen"/>
      <selection activeCell="E1" sqref="E1"/>
      <selection pane="bottomLeft" activeCell="E4" sqref="E4:E62"/>
    </sheetView>
  </sheetViews>
  <sheetFormatPr defaultRowHeight="15"/>
  <cols>
    <col min="1" max="1" width="6.7109375" style="167" customWidth="1"/>
    <col min="2" max="2" width="41.7109375" style="168" customWidth="1"/>
    <col min="3" max="3" width="5.28515625" style="99" customWidth="1"/>
    <col min="4" max="4" width="10.5703125" style="169" customWidth="1"/>
    <col min="5" max="5" width="11.140625" style="170" customWidth="1"/>
    <col min="6" max="6" width="13.85546875" style="169" customWidth="1"/>
    <col min="7" max="7" width="14.42578125" style="88" customWidth="1"/>
    <col min="8" max="8" width="15.7109375" style="90" customWidth="1"/>
    <col min="9" max="42" width="9.140625" style="88" customWidth="1"/>
    <col min="43" max="48" width="9.140625" style="88"/>
    <col min="49" max="49" width="8.85546875" style="88" customWidth="1"/>
    <col min="50" max="16384" width="9.140625" style="88"/>
  </cols>
  <sheetData>
    <row r="1" spans="1:8" s="4" customFormat="1" ht="56.25" customHeight="1" thickBot="1">
      <c r="A1" s="102"/>
      <c r="B1" s="103" t="s">
        <v>134</v>
      </c>
      <c r="C1" s="449" t="s">
        <v>133</v>
      </c>
      <c r="D1" s="450"/>
      <c r="E1" s="451"/>
      <c r="F1" s="104" t="s">
        <v>151</v>
      </c>
      <c r="H1" s="50"/>
    </row>
    <row r="2" spans="1:8" s="8" customFormat="1" ht="39.75" customHeight="1" thickBot="1">
      <c r="A2" s="105" t="s">
        <v>4</v>
      </c>
      <c r="B2" s="106" t="s">
        <v>5</v>
      </c>
      <c r="C2" s="106" t="s">
        <v>0</v>
      </c>
      <c r="D2" s="107" t="s">
        <v>2</v>
      </c>
      <c r="E2" s="386" t="s">
        <v>180</v>
      </c>
      <c r="F2" s="387" t="s">
        <v>181</v>
      </c>
      <c r="G2" s="389" t="s">
        <v>182</v>
      </c>
      <c r="H2" s="388" t="s">
        <v>183</v>
      </c>
    </row>
    <row r="3" spans="1:8" s="64" customFormat="1" ht="12" hidden="1">
      <c r="A3" s="108"/>
      <c r="B3" s="109">
        <v>41842</v>
      </c>
      <c r="C3" s="74"/>
      <c r="D3" s="110"/>
      <c r="E3" s="111">
        <v>116</v>
      </c>
      <c r="F3" s="112"/>
      <c r="H3" s="61"/>
    </row>
    <row r="4" spans="1:8" s="64" customFormat="1" ht="12">
      <c r="A4" s="113"/>
      <c r="B4" s="114"/>
      <c r="C4" s="115"/>
      <c r="D4" s="116"/>
      <c r="E4" s="398"/>
      <c r="F4" s="117"/>
      <c r="G4" s="390"/>
      <c r="H4" s="391"/>
    </row>
    <row r="5" spans="1:8" s="78" customFormat="1" ht="18.75" customHeight="1">
      <c r="A5" s="113"/>
      <c r="B5" s="118" t="s">
        <v>74</v>
      </c>
      <c r="C5" s="115"/>
      <c r="D5" s="116"/>
      <c r="E5" s="399"/>
      <c r="F5" s="117"/>
      <c r="G5" s="392"/>
      <c r="H5" s="393"/>
    </row>
    <row r="6" spans="1:8" s="78" customFormat="1" ht="15" customHeight="1">
      <c r="A6" s="113"/>
      <c r="B6" s="119"/>
      <c r="C6" s="115"/>
      <c r="D6" s="116"/>
      <c r="E6" s="400"/>
      <c r="F6" s="117"/>
      <c r="G6" s="392"/>
      <c r="H6" s="393"/>
    </row>
    <row r="7" spans="1:8" s="78" customFormat="1" ht="24">
      <c r="A7" s="113"/>
      <c r="B7" s="120" t="s">
        <v>6</v>
      </c>
      <c r="C7" s="115"/>
      <c r="D7" s="116"/>
      <c r="E7" s="400"/>
      <c r="F7" s="117"/>
      <c r="G7" s="392"/>
      <c r="H7" s="393"/>
    </row>
    <row r="8" spans="1:8" s="78" customFormat="1" ht="15" customHeight="1">
      <c r="A8" s="113"/>
      <c r="B8" s="120"/>
      <c r="C8" s="115"/>
      <c r="D8" s="116"/>
      <c r="E8" s="400"/>
      <c r="F8" s="117"/>
      <c r="G8" s="392"/>
      <c r="H8" s="393"/>
    </row>
    <row r="9" spans="1:8" s="78" customFormat="1" ht="181.5" customHeight="1">
      <c r="A9" s="113"/>
      <c r="B9" s="121" t="s">
        <v>7</v>
      </c>
      <c r="C9" s="115"/>
      <c r="D9" s="116"/>
      <c r="E9" s="400"/>
      <c r="F9" s="201"/>
      <c r="G9" s="201"/>
      <c r="H9" s="202"/>
    </row>
    <row r="10" spans="1:8" s="78" customFormat="1" ht="264">
      <c r="A10" s="113"/>
      <c r="B10" s="121" t="s">
        <v>8</v>
      </c>
      <c r="C10" s="115"/>
      <c r="D10" s="116"/>
      <c r="E10" s="400"/>
      <c r="F10" s="201"/>
      <c r="G10" s="201"/>
      <c r="H10" s="202"/>
    </row>
    <row r="11" spans="1:8" s="78" customFormat="1" ht="252">
      <c r="A11" s="113"/>
      <c r="B11" s="121" t="s">
        <v>9</v>
      </c>
      <c r="C11" s="115"/>
      <c r="D11" s="116"/>
      <c r="E11" s="400"/>
      <c r="F11" s="201"/>
      <c r="G11" s="201"/>
      <c r="H11" s="202"/>
    </row>
    <row r="12" spans="1:8" s="78" customFormat="1" ht="252">
      <c r="A12" s="113"/>
      <c r="B12" s="121" t="s">
        <v>10</v>
      </c>
      <c r="C12" s="115"/>
      <c r="D12" s="116"/>
      <c r="E12" s="400"/>
      <c r="F12" s="201"/>
      <c r="G12" s="201"/>
      <c r="H12" s="202"/>
    </row>
    <row r="13" spans="1:8" s="78" customFormat="1" ht="81.75" customHeight="1">
      <c r="A13" s="113"/>
      <c r="B13" s="121" t="s">
        <v>11</v>
      </c>
      <c r="C13" s="115"/>
      <c r="D13" s="116"/>
      <c r="E13" s="400"/>
      <c r="F13" s="201">
        <f t="shared" ref="F13:F18" si="0">E13*1.2</f>
        <v>0</v>
      </c>
      <c r="G13" s="201">
        <f t="shared" ref="G13:G18" si="1">D13*E13</f>
        <v>0</v>
      </c>
      <c r="H13" s="202">
        <f t="shared" ref="H13:H18" si="2">G13*1.2</f>
        <v>0</v>
      </c>
    </row>
    <row r="14" spans="1:8" s="78" customFormat="1" ht="276">
      <c r="A14" s="113"/>
      <c r="B14" s="121" t="s">
        <v>46</v>
      </c>
      <c r="C14" s="115"/>
      <c r="D14" s="116"/>
      <c r="E14" s="400"/>
      <c r="F14" s="201">
        <f t="shared" si="0"/>
        <v>0</v>
      </c>
      <c r="G14" s="201">
        <f t="shared" si="1"/>
        <v>0</v>
      </c>
      <c r="H14" s="202">
        <f t="shared" si="2"/>
        <v>0</v>
      </c>
    </row>
    <row r="15" spans="1:8" s="78" customFormat="1" ht="204">
      <c r="A15" s="113"/>
      <c r="B15" s="121" t="s">
        <v>47</v>
      </c>
      <c r="C15" s="115"/>
      <c r="D15" s="116"/>
      <c r="E15" s="400"/>
      <c r="F15" s="201"/>
      <c r="G15" s="201"/>
      <c r="H15" s="202"/>
    </row>
    <row r="16" spans="1:8" s="78" customFormat="1" ht="216">
      <c r="A16" s="113"/>
      <c r="B16" s="121" t="s">
        <v>12</v>
      </c>
      <c r="C16" s="115"/>
      <c r="D16" s="116"/>
      <c r="E16" s="400"/>
      <c r="F16" s="201"/>
      <c r="G16" s="201"/>
      <c r="H16" s="202"/>
    </row>
    <row r="17" spans="1:8" s="78" customFormat="1" ht="204">
      <c r="A17" s="113"/>
      <c r="B17" s="121" t="s">
        <v>13</v>
      </c>
      <c r="C17" s="115"/>
      <c r="D17" s="116"/>
      <c r="E17" s="400"/>
      <c r="F17" s="201"/>
      <c r="G17" s="201"/>
      <c r="H17" s="202"/>
    </row>
    <row r="18" spans="1:8" s="78" customFormat="1" ht="238.5" customHeight="1">
      <c r="A18" s="113"/>
      <c r="B18" s="121" t="s">
        <v>14</v>
      </c>
      <c r="C18" s="115"/>
      <c r="D18" s="116"/>
      <c r="E18" s="401"/>
      <c r="F18" s="201">
        <f t="shared" si="0"/>
        <v>0</v>
      </c>
      <c r="G18" s="201">
        <f t="shared" si="1"/>
        <v>0</v>
      </c>
      <c r="H18" s="202">
        <f t="shared" si="2"/>
        <v>0</v>
      </c>
    </row>
    <row r="19" spans="1:8" s="78" customFormat="1" ht="115.5" customHeight="1">
      <c r="A19" s="113"/>
      <c r="B19" s="121" t="s">
        <v>15</v>
      </c>
      <c r="C19" s="115"/>
      <c r="D19" s="116"/>
      <c r="E19" s="400"/>
      <c r="F19" s="201"/>
      <c r="G19" s="201"/>
      <c r="H19" s="202"/>
    </row>
    <row r="20" spans="1:8" s="78" customFormat="1" ht="237" customHeight="1">
      <c r="A20" s="113"/>
      <c r="B20" s="122" t="s">
        <v>48</v>
      </c>
      <c r="C20" s="115"/>
      <c r="D20" s="116"/>
      <c r="E20" s="400"/>
      <c r="F20" s="201"/>
      <c r="G20" s="201"/>
      <c r="H20" s="202"/>
    </row>
    <row r="21" spans="1:8" s="78" customFormat="1" ht="12">
      <c r="A21" s="123"/>
      <c r="B21" s="124"/>
      <c r="C21" s="125"/>
      <c r="D21" s="126"/>
      <c r="E21" s="402"/>
      <c r="F21" s="127"/>
      <c r="G21" s="392"/>
      <c r="H21" s="393"/>
    </row>
    <row r="22" spans="1:8" s="78" customFormat="1" ht="21" customHeight="1">
      <c r="A22" s="128"/>
      <c r="B22" s="129" t="s">
        <v>49</v>
      </c>
      <c r="C22" s="130"/>
      <c r="D22" s="116"/>
      <c r="E22" s="403"/>
      <c r="F22" s="131"/>
      <c r="G22" s="392"/>
      <c r="H22" s="393"/>
    </row>
    <row r="23" spans="1:8" s="78" customFormat="1" ht="12">
      <c r="A23" s="128"/>
      <c r="B23" s="132"/>
      <c r="C23" s="130"/>
      <c r="D23" s="116"/>
      <c r="E23" s="403"/>
      <c r="F23" s="131"/>
      <c r="G23" s="392"/>
      <c r="H23" s="393"/>
    </row>
    <row r="24" spans="1:8" s="78" customFormat="1" ht="261" customHeight="1">
      <c r="A24" s="128"/>
      <c r="B24" s="121" t="s">
        <v>16</v>
      </c>
      <c r="C24" s="130"/>
      <c r="D24" s="116"/>
      <c r="E24" s="403"/>
      <c r="F24" s="201"/>
      <c r="G24" s="201"/>
      <c r="H24" s="202"/>
    </row>
    <row r="25" spans="1:8" s="78" customFormat="1" ht="150.75" customHeight="1">
      <c r="A25" s="128"/>
      <c r="B25" s="121" t="s">
        <v>44</v>
      </c>
      <c r="C25" s="130"/>
      <c r="D25" s="116"/>
      <c r="E25" s="403"/>
      <c r="F25" s="201"/>
      <c r="G25" s="201"/>
      <c r="H25" s="202"/>
    </row>
    <row r="26" spans="1:8" s="78" customFormat="1" ht="255" customHeight="1">
      <c r="A26" s="128"/>
      <c r="B26" s="121" t="s">
        <v>45</v>
      </c>
      <c r="C26" s="130"/>
      <c r="D26" s="116"/>
      <c r="E26" s="403"/>
      <c r="F26" s="201">
        <f t="shared" ref="F26" si="3">E26*1.2</f>
        <v>0</v>
      </c>
      <c r="G26" s="201">
        <f t="shared" ref="G26" si="4">D26*E26</f>
        <v>0</v>
      </c>
      <c r="H26" s="202">
        <f t="shared" ref="H26" si="5">G26*1.2</f>
        <v>0</v>
      </c>
    </row>
    <row r="27" spans="1:8" s="78" customFormat="1" ht="69" customHeight="1">
      <c r="A27" s="128"/>
      <c r="B27" s="121" t="s">
        <v>17</v>
      </c>
      <c r="C27" s="130"/>
      <c r="D27" s="116"/>
      <c r="E27" s="403"/>
      <c r="F27" s="201"/>
      <c r="G27" s="201"/>
      <c r="H27" s="202"/>
    </row>
    <row r="28" spans="1:8" s="78" customFormat="1" ht="138.75" customHeight="1">
      <c r="A28" s="128"/>
      <c r="B28" s="121" t="s">
        <v>50</v>
      </c>
      <c r="C28" s="130"/>
      <c r="D28" s="116"/>
      <c r="E28" s="403"/>
      <c r="F28" s="201"/>
      <c r="G28" s="201"/>
      <c r="H28" s="202"/>
    </row>
    <row r="29" spans="1:8" s="78" customFormat="1" ht="43.5" customHeight="1">
      <c r="A29" s="128"/>
      <c r="B29" s="121" t="s">
        <v>18</v>
      </c>
      <c r="C29" s="130"/>
      <c r="D29" s="116"/>
      <c r="E29" s="403"/>
      <c r="F29" s="201"/>
      <c r="G29" s="201"/>
      <c r="H29" s="202"/>
    </row>
    <row r="30" spans="1:8" s="78" customFormat="1" ht="84">
      <c r="A30" s="133"/>
      <c r="B30" s="134" t="s">
        <v>162</v>
      </c>
      <c r="C30" s="130"/>
      <c r="D30" s="116"/>
      <c r="E30" s="403"/>
      <c r="F30" s="201"/>
      <c r="G30" s="201"/>
      <c r="H30" s="202"/>
    </row>
    <row r="31" spans="1:8" s="78" customFormat="1" ht="12">
      <c r="A31" s="133"/>
      <c r="B31" s="135"/>
      <c r="C31" s="130"/>
      <c r="D31" s="116"/>
      <c r="E31" s="403"/>
      <c r="F31" s="131"/>
      <c r="G31" s="392"/>
      <c r="H31" s="393"/>
    </row>
    <row r="32" spans="1:8" s="78" customFormat="1" ht="24">
      <c r="A32" s="133"/>
      <c r="B32" s="129" t="s">
        <v>51</v>
      </c>
      <c r="C32" s="130"/>
      <c r="D32" s="116"/>
      <c r="E32" s="403"/>
      <c r="F32" s="131"/>
      <c r="G32" s="392"/>
      <c r="H32" s="393"/>
    </row>
    <row r="33" spans="1:8" s="78" customFormat="1" ht="12">
      <c r="A33" s="133"/>
      <c r="B33" s="135"/>
      <c r="C33" s="130"/>
      <c r="D33" s="116"/>
      <c r="E33" s="403"/>
      <c r="F33" s="131"/>
      <c r="G33" s="392"/>
      <c r="H33" s="393"/>
    </row>
    <row r="34" spans="1:8" s="78" customFormat="1" ht="96">
      <c r="A34" s="133"/>
      <c r="B34" s="136" t="s">
        <v>57</v>
      </c>
      <c r="C34" s="130"/>
      <c r="D34" s="116"/>
      <c r="E34" s="403"/>
      <c r="F34" s="201"/>
      <c r="G34" s="201"/>
      <c r="H34" s="202"/>
    </row>
    <row r="35" spans="1:8" s="78" customFormat="1" ht="216">
      <c r="A35" s="133"/>
      <c r="B35" s="121" t="s">
        <v>19</v>
      </c>
      <c r="C35" s="130"/>
      <c r="D35" s="116"/>
      <c r="E35" s="403"/>
      <c r="F35" s="201"/>
      <c r="G35" s="201"/>
      <c r="H35" s="202"/>
    </row>
    <row r="36" spans="1:8" s="78" customFormat="1" ht="132">
      <c r="A36" s="133"/>
      <c r="B36" s="121" t="s">
        <v>20</v>
      </c>
      <c r="C36" s="130"/>
      <c r="D36" s="116"/>
      <c r="E36" s="403"/>
      <c r="F36" s="201"/>
      <c r="G36" s="201"/>
      <c r="H36" s="202"/>
    </row>
    <row r="37" spans="1:8" s="78" customFormat="1" ht="240">
      <c r="A37" s="133"/>
      <c r="B37" s="121" t="s">
        <v>53</v>
      </c>
      <c r="C37" s="130"/>
      <c r="D37" s="116"/>
      <c r="E37" s="403"/>
      <c r="F37" s="201"/>
      <c r="G37" s="201"/>
      <c r="H37" s="202"/>
    </row>
    <row r="38" spans="1:8" s="78" customFormat="1" ht="156">
      <c r="A38" s="133"/>
      <c r="B38" s="121" t="s">
        <v>52</v>
      </c>
      <c r="C38" s="130"/>
      <c r="D38" s="116"/>
      <c r="E38" s="403"/>
      <c r="F38" s="201"/>
      <c r="G38" s="201"/>
      <c r="H38" s="202"/>
    </row>
    <row r="39" spans="1:8" s="78" customFormat="1" ht="49.5" customHeight="1">
      <c r="A39" s="133"/>
      <c r="B39" s="136" t="s">
        <v>21</v>
      </c>
      <c r="C39" s="130"/>
      <c r="D39" s="116"/>
      <c r="E39" s="403"/>
      <c r="F39" s="201"/>
      <c r="G39" s="201"/>
      <c r="H39" s="202"/>
    </row>
    <row r="40" spans="1:8" s="78" customFormat="1" ht="204">
      <c r="A40" s="133"/>
      <c r="B40" s="121" t="s">
        <v>22</v>
      </c>
      <c r="C40" s="130"/>
      <c r="D40" s="116"/>
      <c r="E40" s="403"/>
      <c r="F40" s="201"/>
      <c r="G40" s="201"/>
      <c r="H40" s="202"/>
    </row>
    <row r="41" spans="1:8" s="78" customFormat="1" ht="48">
      <c r="A41" s="133"/>
      <c r="B41" s="136" t="s">
        <v>23</v>
      </c>
      <c r="C41" s="130"/>
      <c r="D41" s="116"/>
      <c r="E41" s="403"/>
      <c r="F41" s="201"/>
      <c r="G41" s="201"/>
      <c r="H41" s="202"/>
    </row>
    <row r="42" spans="1:8" s="78" customFormat="1" ht="253.5">
      <c r="A42" s="133"/>
      <c r="B42" s="121" t="s">
        <v>163</v>
      </c>
      <c r="C42" s="130"/>
      <c r="D42" s="116"/>
      <c r="E42" s="403"/>
      <c r="F42" s="201"/>
      <c r="G42" s="201"/>
      <c r="H42" s="202"/>
    </row>
    <row r="43" spans="1:8" s="78" customFormat="1" ht="120">
      <c r="A43" s="133"/>
      <c r="B43" s="121" t="s">
        <v>24</v>
      </c>
      <c r="C43" s="130"/>
      <c r="D43" s="116"/>
      <c r="E43" s="403"/>
      <c r="F43" s="201"/>
      <c r="G43" s="201"/>
      <c r="H43" s="202"/>
    </row>
    <row r="44" spans="1:8">
      <c r="A44" s="123"/>
      <c r="B44" s="124"/>
      <c r="C44" s="137"/>
      <c r="D44" s="126"/>
      <c r="E44" s="402">
        <v>0</v>
      </c>
      <c r="F44" s="126"/>
      <c r="G44" s="394"/>
      <c r="H44" s="395"/>
    </row>
    <row r="45" spans="1:8" ht="17.25" customHeight="1">
      <c r="A45" s="128"/>
      <c r="B45" s="132" t="s">
        <v>54</v>
      </c>
      <c r="C45" s="132"/>
      <c r="D45" s="138"/>
      <c r="E45" s="404">
        <v>0</v>
      </c>
      <c r="F45" s="138"/>
      <c r="G45" s="394"/>
      <c r="H45" s="395"/>
    </row>
    <row r="46" spans="1:8">
      <c r="A46" s="128"/>
      <c r="B46" s="132"/>
      <c r="C46" s="132"/>
      <c r="D46" s="138"/>
      <c r="E46" s="404">
        <v>0</v>
      </c>
      <c r="F46" s="138"/>
      <c r="G46" s="394"/>
      <c r="H46" s="395"/>
    </row>
    <row r="47" spans="1:8" ht="192">
      <c r="A47" s="128"/>
      <c r="B47" s="139" t="s">
        <v>27</v>
      </c>
      <c r="C47" s="132"/>
      <c r="D47" s="138"/>
      <c r="E47" s="404">
        <v>0</v>
      </c>
      <c r="F47" s="201"/>
      <c r="G47" s="201"/>
      <c r="H47" s="202"/>
    </row>
    <row r="48" spans="1:8" ht="96">
      <c r="A48" s="128"/>
      <c r="B48" s="139" t="s">
        <v>28</v>
      </c>
      <c r="C48" s="132"/>
      <c r="D48" s="138"/>
      <c r="E48" s="404">
        <v>0</v>
      </c>
      <c r="F48" s="201"/>
      <c r="G48" s="201"/>
      <c r="H48" s="202"/>
    </row>
    <row r="49" spans="1:8" ht="60">
      <c r="A49" s="128"/>
      <c r="B49" s="121" t="s">
        <v>29</v>
      </c>
      <c r="C49" s="132"/>
      <c r="D49" s="138"/>
      <c r="E49" s="404">
        <v>0</v>
      </c>
      <c r="F49" s="201"/>
      <c r="G49" s="201"/>
      <c r="H49" s="202"/>
    </row>
    <row r="50" spans="1:8">
      <c r="A50" s="123"/>
      <c r="B50" s="124"/>
      <c r="C50" s="137"/>
      <c r="D50" s="126"/>
      <c r="E50" s="402">
        <v>0</v>
      </c>
      <c r="F50" s="126"/>
      <c r="G50" s="394"/>
      <c r="H50" s="395"/>
    </row>
    <row r="51" spans="1:8" ht="22.5" customHeight="1">
      <c r="A51" s="128"/>
      <c r="B51" s="132" t="s">
        <v>55</v>
      </c>
      <c r="C51" s="140"/>
      <c r="D51" s="116"/>
      <c r="E51" s="403">
        <v>0</v>
      </c>
      <c r="F51" s="116"/>
      <c r="G51" s="394"/>
      <c r="H51" s="395"/>
    </row>
    <row r="52" spans="1:8">
      <c r="A52" s="128"/>
      <c r="B52" s="132"/>
      <c r="C52" s="140"/>
      <c r="D52" s="116"/>
      <c r="E52" s="403">
        <v>0</v>
      </c>
      <c r="F52" s="116"/>
      <c r="G52" s="394"/>
      <c r="H52" s="395"/>
    </row>
    <row r="53" spans="1:8" ht="108">
      <c r="A53" s="128"/>
      <c r="B53" s="121" t="s">
        <v>58</v>
      </c>
      <c r="C53" s="140"/>
      <c r="D53" s="116"/>
      <c r="E53" s="403">
        <v>0</v>
      </c>
      <c r="F53" s="201"/>
      <c r="G53" s="201"/>
      <c r="H53" s="202"/>
    </row>
    <row r="54" spans="1:8" ht="240">
      <c r="A54" s="128"/>
      <c r="B54" s="121" t="s">
        <v>33</v>
      </c>
      <c r="C54" s="140"/>
      <c r="D54" s="116"/>
      <c r="E54" s="403">
        <v>0</v>
      </c>
      <c r="F54" s="201"/>
      <c r="G54" s="201"/>
      <c r="H54" s="202"/>
    </row>
    <row r="55" spans="1:8" ht="252">
      <c r="A55" s="128"/>
      <c r="B55" s="121" t="s">
        <v>34</v>
      </c>
      <c r="C55" s="140"/>
      <c r="D55" s="116"/>
      <c r="E55" s="403">
        <v>0</v>
      </c>
      <c r="F55" s="201"/>
      <c r="G55" s="201"/>
      <c r="H55" s="202"/>
    </row>
    <row r="56" spans="1:8" ht="240">
      <c r="A56" s="128"/>
      <c r="B56" s="121" t="s">
        <v>35</v>
      </c>
      <c r="C56" s="140"/>
      <c r="D56" s="116"/>
      <c r="E56" s="403">
        <v>0</v>
      </c>
      <c r="F56" s="201"/>
      <c r="G56" s="201"/>
      <c r="H56" s="202"/>
    </row>
    <row r="57" spans="1:8" ht="48">
      <c r="A57" s="141"/>
      <c r="B57" s="142" t="s">
        <v>69</v>
      </c>
      <c r="C57" s="143"/>
      <c r="D57" s="116"/>
      <c r="E57" s="403">
        <v>0</v>
      </c>
      <c r="F57" s="201"/>
      <c r="G57" s="201"/>
      <c r="H57" s="202"/>
    </row>
    <row r="58" spans="1:8" s="149" customFormat="1" ht="12">
      <c r="A58" s="144"/>
      <c r="B58" s="145"/>
      <c r="C58" s="146"/>
      <c r="D58" s="147"/>
      <c r="E58" s="405"/>
      <c r="F58" s="148"/>
      <c r="G58" s="396"/>
      <c r="H58" s="396"/>
    </row>
    <row r="59" spans="1:8" s="155" customFormat="1">
      <c r="A59" s="150"/>
      <c r="B59" s="151" t="s">
        <v>70</v>
      </c>
      <c r="C59" s="152"/>
      <c r="D59" s="153"/>
      <c r="E59" s="406"/>
      <c r="F59" s="154"/>
      <c r="G59" s="397"/>
      <c r="H59" s="397"/>
    </row>
    <row r="60" spans="1:8" s="155" customFormat="1" ht="32.25" customHeight="1">
      <c r="A60" s="150"/>
      <c r="B60" s="156" t="s">
        <v>72</v>
      </c>
      <c r="C60" s="152"/>
      <c r="D60" s="153"/>
      <c r="E60" s="406"/>
      <c r="F60" s="201"/>
      <c r="G60" s="201"/>
      <c r="H60" s="202"/>
    </row>
    <row r="61" spans="1:8" s="155" customFormat="1" ht="17.25" customHeight="1">
      <c r="A61" s="150"/>
      <c r="B61" s="156" t="s">
        <v>71</v>
      </c>
      <c r="C61" s="152"/>
      <c r="D61" s="153"/>
      <c r="E61" s="406"/>
      <c r="F61" s="201"/>
      <c r="G61" s="201"/>
      <c r="H61" s="202"/>
    </row>
    <row r="62" spans="1:8" s="155" customFormat="1" ht="45" customHeight="1">
      <c r="A62" s="157"/>
      <c r="B62" s="158" t="s">
        <v>164</v>
      </c>
      <c r="C62" s="159"/>
      <c r="D62" s="160"/>
      <c r="E62" s="407"/>
      <c r="F62" s="161"/>
      <c r="G62" s="397"/>
      <c r="H62" s="397"/>
    </row>
    <row r="63" spans="1:8">
      <c r="A63" s="162"/>
      <c r="B63" s="163"/>
      <c r="C63" s="163"/>
      <c r="D63" s="164"/>
      <c r="E63" s="165"/>
      <c r="F63" s="166"/>
    </row>
  </sheetData>
  <sheetProtection password="CC3D" sheet="1" objects="1" scenarios="1"/>
  <mergeCells count="1">
    <mergeCell ref="C1:E1"/>
  </mergeCells>
  <pageMargins left="0.98425196850393704" right="0.19685039370078741" top="0.19685039370078741" bottom="0.19685039370078741" header="0.19685039370078741" footer="0.19685039370078741"/>
  <pageSetup paperSize="9" scale="75" firstPageNumber="2" orientation="portrait" useFirstPageNumber="1" r:id="rId1"/>
  <headerFooter>
    <oddHeader xml:space="preserve">&amp;R
1.6.2.&amp;P                &amp;K00+000'&amp;K01+000  </oddHeader>
  </headerFooter>
  <rowBreaks count="9" manualBreakCount="9">
    <brk id="10" max="7" man="1"/>
    <brk id="12" max="7" man="1"/>
    <brk id="20" max="7" man="1"/>
    <brk id="25" max="7" man="1"/>
    <brk id="30" max="7" man="1"/>
    <brk id="36" max="7" man="1"/>
    <brk id="39" max="7" man="1"/>
    <brk id="42" max="7" man="1"/>
    <brk id="49"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92"/>
  <sheetViews>
    <sheetView showZeros="0" view="pageBreakPreview" topLeftCell="A2" zoomScaleNormal="86" zoomScaleSheetLayoutView="100" workbookViewId="0">
      <pane ySplit="2" topLeftCell="A187" activePane="bottomLeft" state="frozen"/>
      <selection activeCell="A2" sqref="A2"/>
      <selection pane="bottomLeft" activeCell="G4" sqref="G4:G192"/>
    </sheetView>
  </sheetViews>
  <sheetFormatPr defaultRowHeight="15"/>
  <cols>
    <col min="1" max="1" width="6.5703125" style="373" customWidth="1"/>
    <col min="2" max="2" width="40.140625" style="374" customWidth="1"/>
    <col min="3" max="3" width="10.5703125" style="375" customWidth="1"/>
    <col min="4" max="4" width="15.42578125" style="376" customWidth="1"/>
    <col min="5" max="6" width="8.7109375" style="376" hidden="1" customWidth="1"/>
    <col min="7" max="7" width="16.140625" style="377" customWidth="1"/>
    <col min="8" max="8" width="10.85546875" style="377" customWidth="1"/>
    <col min="9" max="9" width="14.85546875" style="377" customWidth="1"/>
    <col min="10" max="10" width="17" style="376" customWidth="1"/>
    <col min="11" max="11" width="13.7109375" style="217" customWidth="1"/>
    <col min="12" max="41" width="9.140625" style="217" customWidth="1"/>
    <col min="42" max="47" width="9.140625" style="217"/>
    <col min="48" max="48" width="8.85546875" style="217" customWidth="1"/>
    <col min="49" max="16384" width="9.140625" style="217"/>
  </cols>
  <sheetData>
    <row r="1" spans="1:12" s="176" customFormat="1" ht="14.25" hidden="1">
      <c r="A1" s="171"/>
      <c r="B1" s="172">
        <v>41842</v>
      </c>
      <c r="C1" s="173"/>
      <c r="D1" s="174"/>
      <c r="E1" s="174"/>
      <c r="F1" s="174"/>
      <c r="G1" s="175">
        <v>116</v>
      </c>
      <c r="H1" s="175"/>
      <c r="I1" s="175"/>
      <c r="J1" s="174"/>
    </row>
    <row r="2" spans="1:12" s="181" customFormat="1" ht="56.25" customHeight="1" thickBot="1">
      <c r="A2" s="177"/>
      <c r="B2" s="178" t="s">
        <v>84</v>
      </c>
      <c r="C2" s="452" t="s">
        <v>81</v>
      </c>
      <c r="D2" s="453"/>
      <c r="E2" s="453"/>
      <c r="F2" s="453"/>
      <c r="G2" s="454"/>
      <c r="H2" s="179"/>
      <c r="I2" s="179"/>
      <c r="J2" s="180" t="s">
        <v>36</v>
      </c>
    </row>
    <row r="3" spans="1:12" s="185" customFormat="1" ht="39.75" customHeight="1" thickBot="1">
      <c r="A3" s="182" t="s">
        <v>4</v>
      </c>
      <c r="B3" s="183" t="s">
        <v>5</v>
      </c>
      <c r="C3" s="384" t="s">
        <v>179</v>
      </c>
      <c r="D3" s="385" t="s">
        <v>2</v>
      </c>
      <c r="E3" s="184" t="s">
        <v>82</v>
      </c>
      <c r="F3" s="184" t="s">
        <v>83</v>
      </c>
      <c r="G3" s="386" t="s">
        <v>180</v>
      </c>
      <c r="H3" s="387" t="s">
        <v>181</v>
      </c>
      <c r="I3" s="389" t="s">
        <v>182</v>
      </c>
      <c r="J3" s="388" t="s">
        <v>183</v>
      </c>
    </row>
    <row r="4" spans="1:12" s="176" customFormat="1" ht="14.25">
      <c r="A4" s="186"/>
      <c r="B4" s="187"/>
      <c r="C4" s="188"/>
      <c r="D4" s="189"/>
      <c r="E4" s="189"/>
      <c r="F4" s="189"/>
      <c r="G4" s="408"/>
      <c r="H4" s="190"/>
      <c r="I4" s="190"/>
      <c r="J4" s="189"/>
    </row>
    <row r="5" spans="1:12" s="149" customFormat="1" ht="15.75" thickBot="1">
      <c r="A5" s="191">
        <v>100</v>
      </c>
      <c r="B5" s="192" t="s">
        <v>85</v>
      </c>
      <c r="C5" s="193"/>
      <c r="D5" s="194"/>
      <c r="E5" s="194"/>
      <c r="F5" s="194"/>
      <c r="G5" s="409"/>
      <c r="H5" s="195"/>
      <c r="I5" s="195"/>
      <c r="J5" s="196"/>
    </row>
    <row r="6" spans="1:12" s="149" customFormat="1" ht="15.75" thickBot="1">
      <c r="A6" s="191"/>
      <c r="B6" s="192"/>
      <c r="C6" s="193"/>
      <c r="D6" s="194"/>
      <c r="E6" s="194"/>
      <c r="F6" s="194"/>
      <c r="G6" s="409"/>
      <c r="H6" s="195"/>
      <c r="I6" s="195"/>
      <c r="J6" s="196"/>
    </row>
    <row r="7" spans="1:12" s="149" customFormat="1" ht="51">
      <c r="A7" s="197">
        <f>A5+1</f>
        <v>101</v>
      </c>
      <c r="B7" s="198" t="s">
        <v>86</v>
      </c>
      <c r="C7" s="199"/>
      <c r="D7" s="200"/>
      <c r="E7" s="200"/>
      <c r="F7" s="200"/>
      <c r="G7" s="410"/>
      <c r="H7" s="201"/>
      <c r="I7" s="201"/>
      <c r="J7" s="202"/>
      <c r="K7" s="203"/>
    </row>
    <row r="8" spans="1:12" s="149" customFormat="1">
      <c r="A8" s="204"/>
      <c r="B8" s="205"/>
      <c r="C8" s="206" t="s">
        <v>87</v>
      </c>
      <c r="D8" s="200">
        <v>2038</v>
      </c>
      <c r="E8" s="200"/>
      <c r="F8" s="200"/>
      <c r="G8" s="410"/>
      <c r="H8" s="201">
        <f>G8*1.2</f>
        <v>0</v>
      </c>
      <c r="I8" s="201">
        <f>D8*G8</f>
        <v>0</v>
      </c>
      <c r="J8" s="202">
        <f>I8*1.2</f>
        <v>0</v>
      </c>
      <c r="L8" s="207"/>
    </row>
    <row r="9" spans="1:12" s="149" customFormat="1" ht="63.75">
      <c r="A9" s="197">
        <f>A7+1</f>
        <v>102</v>
      </c>
      <c r="B9" s="208" t="s">
        <v>88</v>
      </c>
      <c r="C9" s="199"/>
      <c r="D9" s="200"/>
      <c r="E9" s="200"/>
      <c r="F9" s="200"/>
      <c r="G9" s="410"/>
      <c r="H9" s="201"/>
      <c r="I9" s="201"/>
      <c r="J9" s="202"/>
    </row>
    <row r="10" spans="1:12" s="149" customFormat="1">
      <c r="A10" s="209"/>
      <c r="B10" s="205"/>
      <c r="C10" s="206" t="s">
        <v>77</v>
      </c>
      <c r="D10" s="210">
        <v>10</v>
      </c>
      <c r="E10" s="200"/>
      <c r="F10" s="200"/>
      <c r="G10" s="410"/>
      <c r="H10" s="201">
        <f>G10*1.2</f>
        <v>0</v>
      </c>
      <c r="I10" s="201">
        <f>D10*G10</f>
        <v>0</v>
      </c>
      <c r="J10" s="202">
        <f>I10*1.2</f>
        <v>0</v>
      </c>
      <c r="L10" s="207"/>
    </row>
    <row r="11" spans="1:12" ht="15.75" thickBot="1">
      <c r="A11" s="211">
        <f>A7</f>
        <v>101</v>
      </c>
      <c r="B11" s="212" t="s">
        <v>89</v>
      </c>
      <c r="C11" s="213"/>
      <c r="D11" s="214"/>
      <c r="E11" s="214"/>
      <c r="F11" s="214"/>
      <c r="G11" s="411"/>
      <c r="H11" s="215"/>
      <c r="I11" s="216">
        <f>SUM(I8:I10)</f>
        <v>0</v>
      </c>
      <c r="J11" s="216">
        <f>SUM(J8:J10)</f>
        <v>0</v>
      </c>
    </row>
    <row r="12" spans="1:12" ht="15.75" thickTop="1">
      <c r="A12" s="197"/>
      <c r="B12" s="218"/>
      <c r="C12" s="219"/>
      <c r="D12" s="220"/>
      <c r="E12" s="220"/>
      <c r="F12" s="220"/>
      <c r="G12" s="412"/>
      <c r="H12" s="221"/>
      <c r="I12" s="221"/>
      <c r="J12" s="222"/>
    </row>
    <row r="13" spans="1:12" s="149" customFormat="1" ht="15.75" thickBot="1">
      <c r="A13" s="191">
        <v>200</v>
      </c>
      <c r="B13" s="192" t="s">
        <v>90</v>
      </c>
      <c r="C13" s="193"/>
      <c r="D13" s="194"/>
      <c r="E13" s="194"/>
      <c r="F13" s="194"/>
      <c r="G13" s="409"/>
      <c r="H13" s="195"/>
      <c r="I13" s="195"/>
      <c r="J13" s="196"/>
    </row>
    <row r="14" spans="1:12" s="149" customFormat="1">
      <c r="A14" s="197"/>
      <c r="B14" s="223"/>
      <c r="C14" s="224"/>
      <c r="D14" s="225"/>
      <c r="E14" s="225"/>
      <c r="F14" s="225"/>
      <c r="G14" s="413"/>
      <c r="H14" s="226"/>
      <c r="I14" s="226"/>
      <c r="J14" s="227"/>
    </row>
    <row r="15" spans="1:12" s="149" customFormat="1" ht="140.25">
      <c r="A15" s="197">
        <f>A13+1</f>
        <v>201</v>
      </c>
      <c r="B15" s="228" t="s">
        <v>165</v>
      </c>
      <c r="C15" s="199"/>
      <c r="D15" s="200"/>
      <c r="E15" s="200"/>
      <c r="F15" s="200"/>
      <c r="G15" s="410"/>
      <c r="H15" s="201"/>
      <c r="I15" s="201"/>
      <c r="J15" s="202"/>
      <c r="K15" s="203"/>
    </row>
    <row r="16" spans="1:12" s="149" customFormat="1">
      <c r="A16" s="209"/>
      <c r="B16" s="205" t="s">
        <v>153</v>
      </c>
      <c r="C16" s="206" t="s">
        <v>91</v>
      </c>
      <c r="D16" s="200">
        <v>12503</v>
      </c>
      <c r="E16" s="200"/>
      <c r="F16" s="200"/>
      <c r="G16" s="410"/>
      <c r="H16" s="201">
        <f t="shared" ref="H16:H23" si="0">G16*1.2</f>
        <v>0</v>
      </c>
      <c r="I16" s="201">
        <f t="shared" ref="I16:I23" si="1">D16*G16</f>
        <v>0</v>
      </c>
      <c r="J16" s="202">
        <f t="shared" ref="J16:J23" si="2">I16*1.2</f>
        <v>0</v>
      </c>
      <c r="L16" s="207"/>
    </row>
    <row r="17" spans="1:12" s="149" customFormat="1">
      <c r="A17" s="204"/>
      <c r="B17" s="229" t="s">
        <v>154</v>
      </c>
      <c r="C17" s="206" t="s">
        <v>91</v>
      </c>
      <c r="D17" s="200">
        <v>8335</v>
      </c>
      <c r="E17" s="200"/>
      <c r="F17" s="200"/>
      <c r="G17" s="410"/>
      <c r="H17" s="201">
        <f t="shared" si="0"/>
        <v>0</v>
      </c>
      <c r="I17" s="201">
        <f t="shared" si="1"/>
        <v>0</v>
      </c>
      <c r="J17" s="202">
        <f t="shared" si="2"/>
        <v>0</v>
      </c>
      <c r="L17" s="207"/>
    </row>
    <row r="18" spans="1:12" s="149" customFormat="1" ht="114.75">
      <c r="A18" s="197">
        <f>A15+1</f>
        <v>202</v>
      </c>
      <c r="B18" s="230" t="s">
        <v>166</v>
      </c>
      <c r="C18" s="199"/>
      <c r="D18" s="200"/>
      <c r="E18" s="200"/>
      <c r="F18" s="200"/>
      <c r="G18" s="410"/>
      <c r="H18" s="201"/>
      <c r="I18" s="201"/>
      <c r="J18" s="202"/>
    </row>
    <row r="19" spans="1:12" s="149" customFormat="1">
      <c r="A19" s="209"/>
      <c r="B19" s="205"/>
      <c r="C19" s="206" t="s">
        <v>91</v>
      </c>
      <c r="D19" s="200">
        <v>11750</v>
      </c>
      <c r="E19" s="200"/>
      <c r="F19" s="200"/>
      <c r="G19" s="410"/>
      <c r="H19" s="201">
        <f t="shared" si="0"/>
        <v>0</v>
      </c>
      <c r="I19" s="201">
        <f t="shared" si="1"/>
        <v>0</v>
      </c>
      <c r="J19" s="202">
        <f t="shared" si="2"/>
        <v>0</v>
      </c>
      <c r="L19" s="207"/>
    </row>
    <row r="20" spans="1:12" s="149" customFormat="1" ht="51">
      <c r="A20" s="197">
        <f>A18+1</f>
        <v>203</v>
      </c>
      <c r="B20" s="208" t="s">
        <v>155</v>
      </c>
      <c r="C20" s="199"/>
      <c r="D20" s="200"/>
      <c r="E20" s="200"/>
      <c r="F20" s="200"/>
      <c r="G20" s="410"/>
      <c r="H20" s="201"/>
      <c r="I20" s="201"/>
      <c r="J20" s="202">
        <f t="shared" si="2"/>
        <v>0</v>
      </c>
    </row>
    <row r="21" spans="1:12" s="149" customFormat="1">
      <c r="A21" s="209"/>
      <c r="B21" s="205"/>
      <c r="C21" s="206" t="s">
        <v>91</v>
      </c>
      <c r="D21" s="200">
        <v>1364.48</v>
      </c>
      <c r="E21" s="200"/>
      <c r="F21" s="200"/>
      <c r="G21" s="410"/>
      <c r="H21" s="201">
        <f t="shared" si="0"/>
        <v>0</v>
      </c>
      <c r="I21" s="201">
        <f t="shared" si="1"/>
        <v>0</v>
      </c>
      <c r="J21" s="202">
        <f t="shared" si="2"/>
        <v>0</v>
      </c>
      <c r="L21" s="207"/>
    </row>
    <row r="22" spans="1:12" s="149" customFormat="1" ht="51">
      <c r="A22" s="197">
        <f>A20+1</f>
        <v>204</v>
      </c>
      <c r="B22" s="228" t="s">
        <v>156</v>
      </c>
      <c r="C22" s="199"/>
      <c r="D22" s="200"/>
      <c r="E22" s="200"/>
      <c r="F22" s="200"/>
      <c r="G22" s="410"/>
      <c r="H22" s="201"/>
      <c r="I22" s="201"/>
      <c r="J22" s="202"/>
    </row>
    <row r="23" spans="1:12" s="149" customFormat="1">
      <c r="A23" s="209"/>
      <c r="B23" s="205"/>
      <c r="C23" s="206" t="s">
        <v>91</v>
      </c>
      <c r="D23" s="200">
        <v>631.64</v>
      </c>
      <c r="E23" s="200"/>
      <c r="F23" s="200"/>
      <c r="G23" s="410"/>
      <c r="H23" s="201">
        <f t="shared" si="0"/>
        <v>0</v>
      </c>
      <c r="I23" s="201">
        <f t="shared" si="1"/>
        <v>0</v>
      </c>
      <c r="J23" s="202">
        <f t="shared" si="2"/>
        <v>0</v>
      </c>
      <c r="L23" s="207"/>
    </row>
    <row r="24" spans="1:12" s="149" customFormat="1">
      <c r="A24" s="209"/>
      <c r="B24" s="231"/>
      <c r="C24" s="232"/>
      <c r="D24" s="233"/>
      <c r="E24" s="233"/>
      <c r="F24" s="233"/>
      <c r="G24" s="412"/>
      <c r="H24" s="221"/>
      <c r="I24" s="221"/>
      <c r="J24" s="227"/>
      <c r="L24" s="207"/>
    </row>
    <row r="25" spans="1:12" ht="15.75" thickBot="1">
      <c r="A25" s="211">
        <f>A13</f>
        <v>200</v>
      </c>
      <c r="B25" s="212" t="s">
        <v>92</v>
      </c>
      <c r="C25" s="213"/>
      <c r="D25" s="214"/>
      <c r="E25" s="214"/>
      <c r="F25" s="214"/>
      <c r="G25" s="411"/>
      <c r="H25" s="215"/>
      <c r="I25" s="216">
        <f>SUM(I16:I23)</f>
        <v>0</v>
      </c>
      <c r="J25" s="216">
        <f>SUM(J16:J23)</f>
        <v>0</v>
      </c>
    </row>
    <row r="26" spans="1:12" s="149" customFormat="1" ht="15" customHeight="1" thickTop="1">
      <c r="A26" s="234"/>
      <c r="B26" s="235"/>
      <c r="C26" s="188"/>
      <c r="D26" s="189"/>
      <c r="E26" s="189"/>
      <c r="F26" s="189"/>
      <c r="G26" s="414"/>
      <c r="H26" s="236"/>
      <c r="I26" s="236"/>
      <c r="J26" s="202"/>
    </row>
    <row r="27" spans="1:12" s="149" customFormat="1" ht="29.25" thickBot="1">
      <c r="A27" s="191">
        <v>300</v>
      </c>
      <c r="B27" s="192" t="s">
        <v>61</v>
      </c>
      <c r="C27" s="193"/>
      <c r="D27" s="194"/>
      <c r="E27" s="194"/>
      <c r="F27" s="194"/>
      <c r="G27" s="409"/>
      <c r="H27" s="195"/>
      <c r="I27" s="195"/>
      <c r="J27" s="196"/>
    </row>
    <row r="28" spans="1:12" s="149" customFormat="1">
      <c r="A28" s="204"/>
      <c r="B28" s="237"/>
      <c r="C28" s="238"/>
      <c r="D28" s="239"/>
      <c r="E28" s="239"/>
      <c r="F28" s="239"/>
      <c r="G28" s="415"/>
      <c r="H28" s="275"/>
      <c r="I28" s="275"/>
      <c r="J28" s="241"/>
    </row>
    <row r="29" spans="1:12" s="149" customFormat="1">
      <c r="A29" s="242"/>
      <c r="B29" s="243" t="s">
        <v>78</v>
      </c>
      <c r="C29" s="244"/>
      <c r="D29" s="245"/>
      <c r="E29" s="245"/>
      <c r="F29" s="245"/>
      <c r="G29" s="416"/>
      <c r="H29" s="246"/>
      <c r="I29" s="246"/>
      <c r="J29" s="247"/>
    </row>
    <row r="30" spans="1:12" s="149" customFormat="1">
      <c r="A30" s="242"/>
      <c r="B30" s="243"/>
      <c r="C30" s="244"/>
      <c r="D30" s="245"/>
      <c r="E30" s="245"/>
      <c r="F30" s="245"/>
      <c r="G30" s="416"/>
      <c r="H30" s="246"/>
      <c r="I30" s="246"/>
      <c r="J30" s="247"/>
    </row>
    <row r="31" spans="1:12" s="149" customFormat="1" ht="51">
      <c r="A31" s="197">
        <f>A27+1</f>
        <v>301</v>
      </c>
      <c r="B31" s="208" t="s">
        <v>157</v>
      </c>
      <c r="C31" s="199"/>
      <c r="D31" s="200"/>
      <c r="E31" s="200"/>
      <c r="F31" s="200"/>
      <c r="G31" s="410"/>
      <c r="H31" s="201"/>
      <c r="I31" s="201"/>
      <c r="J31" s="202"/>
      <c r="K31" s="203"/>
    </row>
    <row r="32" spans="1:12" s="149" customFormat="1">
      <c r="A32" s="204"/>
      <c r="B32" s="205"/>
      <c r="C32" s="206" t="s">
        <v>76</v>
      </c>
      <c r="D32" s="200">
        <v>4415.88</v>
      </c>
      <c r="E32" s="200"/>
      <c r="F32" s="200"/>
      <c r="G32" s="410"/>
      <c r="H32" s="201">
        <f>G32*1.2</f>
        <v>0</v>
      </c>
      <c r="I32" s="201">
        <f>D32*G32</f>
        <v>0</v>
      </c>
      <c r="J32" s="202">
        <f>I32*1.2</f>
        <v>0</v>
      </c>
      <c r="L32" s="207"/>
    </row>
    <row r="33" spans="1:12" s="149" customFormat="1" ht="51">
      <c r="A33" s="197">
        <f>A31+1</f>
        <v>302</v>
      </c>
      <c r="B33" s="208" t="s">
        <v>158</v>
      </c>
      <c r="C33" s="199"/>
      <c r="D33" s="200"/>
      <c r="E33" s="200"/>
      <c r="F33" s="200"/>
      <c r="G33" s="410"/>
      <c r="H33" s="201"/>
      <c r="I33" s="201"/>
      <c r="J33" s="202"/>
    </row>
    <row r="34" spans="1:12" s="149" customFormat="1">
      <c r="A34" s="209"/>
      <c r="B34" s="205"/>
      <c r="C34" s="206" t="s">
        <v>76</v>
      </c>
      <c r="D34" s="200">
        <v>5977.77</v>
      </c>
      <c r="E34" s="200"/>
      <c r="F34" s="200"/>
      <c r="G34" s="410"/>
      <c r="H34" s="201">
        <f>G34*1.2</f>
        <v>0</v>
      </c>
      <c r="I34" s="201">
        <f>D34*G34</f>
        <v>0</v>
      </c>
      <c r="J34" s="202">
        <f>I34*1.2</f>
        <v>0</v>
      </c>
      <c r="L34" s="207"/>
    </row>
    <row r="35" spans="1:12" s="149" customFormat="1">
      <c r="A35" s="209"/>
      <c r="B35" s="248"/>
      <c r="C35" s="249"/>
      <c r="D35" s="245"/>
      <c r="E35" s="245"/>
      <c r="F35" s="245"/>
      <c r="G35" s="416"/>
      <c r="H35" s="246"/>
      <c r="I35" s="246"/>
      <c r="J35" s="247"/>
      <c r="L35" s="207"/>
    </row>
    <row r="36" spans="1:12" s="149" customFormat="1">
      <c r="A36" s="204"/>
      <c r="B36" s="243" t="s">
        <v>25</v>
      </c>
      <c r="C36" s="244"/>
      <c r="D36" s="245"/>
      <c r="E36" s="245"/>
      <c r="F36" s="245"/>
      <c r="G36" s="416"/>
      <c r="H36" s="246"/>
      <c r="I36" s="246"/>
      <c r="J36" s="247"/>
    </row>
    <row r="37" spans="1:12" s="149" customFormat="1" ht="63.75">
      <c r="A37" s="197">
        <f>A33+1</f>
        <v>303</v>
      </c>
      <c r="B37" s="208" t="s">
        <v>159</v>
      </c>
      <c r="C37" s="199"/>
      <c r="D37" s="200"/>
      <c r="E37" s="200"/>
      <c r="F37" s="200"/>
      <c r="G37" s="410"/>
      <c r="H37" s="201"/>
      <c r="I37" s="201"/>
      <c r="J37" s="202"/>
      <c r="K37" s="203"/>
    </row>
    <row r="38" spans="1:12" s="149" customFormat="1">
      <c r="A38" s="209"/>
      <c r="B38" s="205" t="s">
        <v>104</v>
      </c>
      <c r="C38" s="206" t="s">
        <v>91</v>
      </c>
      <c r="D38" s="200">
        <v>1324.8</v>
      </c>
      <c r="E38" s="200"/>
      <c r="F38" s="200"/>
      <c r="G38" s="410"/>
      <c r="H38" s="201">
        <f t="shared" ref="H38:H46" si="3">G38*1.2</f>
        <v>0</v>
      </c>
      <c r="I38" s="201">
        <f t="shared" ref="I38:I46" si="4">D38*G38</f>
        <v>0</v>
      </c>
      <c r="J38" s="202">
        <f t="shared" ref="J38:J46" si="5">I38*1.2</f>
        <v>0</v>
      </c>
      <c r="L38" s="207"/>
    </row>
    <row r="39" spans="1:12" s="149" customFormat="1">
      <c r="A39" s="204"/>
      <c r="B39" s="205" t="s">
        <v>105</v>
      </c>
      <c r="C39" s="206" t="s">
        <v>91</v>
      </c>
      <c r="D39" s="200">
        <v>2575.6999999999998</v>
      </c>
      <c r="E39" s="200"/>
      <c r="F39" s="200"/>
      <c r="G39" s="410"/>
      <c r="H39" s="201">
        <f t="shared" si="3"/>
        <v>0</v>
      </c>
      <c r="I39" s="201">
        <f t="shared" si="4"/>
        <v>0</v>
      </c>
      <c r="J39" s="202">
        <f t="shared" si="5"/>
        <v>0</v>
      </c>
      <c r="L39" s="207"/>
    </row>
    <row r="40" spans="1:12" s="149" customFormat="1" ht="63.75">
      <c r="A40" s="197">
        <f>A37+1</f>
        <v>304</v>
      </c>
      <c r="B40" s="228" t="s">
        <v>160</v>
      </c>
      <c r="C40" s="199"/>
      <c r="D40" s="200"/>
      <c r="E40" s="200"/>
      <c r="F40" s="200"/>
      <c r="G40" s="410"/>
      <c r="H40" s="201"/>
      <c r="I40" s="201"/>
      <c r="J40" s="202"/>
    </row>
    <row r="41" spans="1:12" s="149" customFormat="1">
      <c r="A41" s="209"/>
      <c r="B41" s="205" t="s">
        <v>104</v>
      </c>
      <c r="C41" s="206" t="s">
        <v>91</v>
      </c>
      <c r="D41" s="200">
        <v>740.77</v>
      </c>
      <c r="E41" s="200"/>
      <c r="F41" s="200"/>
      <c r="G41" s="410"/>
      <c r="H41" s="201">
        <f t="shared" si="3"/>
        <v>0</v>
      </c>
      <c r="I41" s="201">
        <f t="shared" si="4"/>
        <v>0</v>
      </c>
      <c r="J41" s="202">
        <f t="shared" si="5"/>
        <v>0</v>
      </c>
      <c r="L41" s="207"/>
    </row>
    <row r="42" spans="1:12" s="149" customFormat="1">
      <c r="A42" s="204"/>
      <c r="B42" s="205" t="s">
        <v>105</v>
      </c>
      <c r="C42" s="206" t="s">
        <v>91</v>
      </c>
      <c r="D42" s="200">
        <v>1469.46</v>
      </c>
      <c r="E42" s="200"/>
      <c r="F42" s="200"/>
      <c r="G42" s="410"/>
      <c r="H42" s="201">
        <f t="shared" si="3"/>
        <v>0</v>
      </c>
      <c r="I42" s="201">
        <f t="shared" si="4"/>
        <v>0</v>
      </c>
      <c r="J42" s="202">
        <f t="shared" si="5"/>
        <v>0</v>
      </c>
      <c r="L42" s="207"/>
    </row>
    <row r="43" spans="1:12" s="149" customFormat="1" ht="76.5">
      <c r="A43" s="197">
        <f>A40+1</f>
        <v>305</v>
      </c>
      <c r="B43" s="250" t="s">
        <v>75</v>
      </c>
      <c r="C43" s="199"/>
      <c r="D43" s="200"/>
      <c r="E43" s="200"/>
      <c r="F43" s="200"/>
      <c r="G43" s="410"/>
      <c r="H43" s="201"/>
      <c r="I43" s="201"/>
      <c r="J43" s="202"/>
    </row>
    <row r="44" spans="1:12" s="255" customFormat="1">
      <c r="A44" s="251"/>
      <c r="B44" s="252" t="s">
        <v>93</v>
      </c>
      <c r="C44" s="253" t="s">
        <v>91</v>
      </c>
      <c r="D44" s="254">
        <v>705.83</v>
      </c>
      <c r="E44" s="254"/>
      <c r="F44" s="254"/>
      <c r="G44" s="417"/>
      <c r="H44" s="201">
        <f t="shared" si="3"/>
        <v>0</v>
      </c>
      <c r="I44" s="201">
        <f t="shared" si="4"/>
        <v>0</v>
      </c>
      <c r="J44" s="202">
        <f t="shared" si="5"/>
        <v>0</v>
      </c>
      <c r="L44" s="256"/>
    </row>
    <row r="45" spans="1:12" s="149" customFormat="1" ht="93" customHeight="1">
      <c r="A45" s="197">
        <f>A43+1</f>
        <v>306</v>
      </c>
      <c r="B45" s="228" t="s">
        <v>167</v>
      </c>
      <c r="C45" s="206"/>
      <c r="D45" s="202"/>
      <c r="E45" s="202"/>
      <c r="F45" s="202"/>
      <c r="G45" s="418"/>
      <c r="H45" s="201"/>
      <c r="I45" s="201"/>
      <c r="J45" s="202"/>
    </row>
    <row r="46" spans="1:12" s="255" customFormat="1" ht="18">
      <c r="A46" s="251"/>
      <c r="B46" s="252" t="s">
        <v>94</v>
      </c>
      <c r="C46" s="253" t="s">
        <v>168</v>
      </c>
      <c r="D46" s="254">
        <v>478.04</v>
      </c>
      <c r="E46" s="254"/>
      <c r="F46" s="254"/>
      <c r="G46" s="417"/>
      <c r="H46" s="201">
        <f t="shared" si="3"/>
        <v>0</v>
      </c>
      <c r="I46" s="201">
        <f t="shared" si="4"/>
        <v>0</v>
      </c>
      <c r="J46" s="202">
        <f t="shared" si="5"/>
        <v>0</v>
      </c>
      <c r="L46" s="256"/>
    </row>
    <row r="47" spans="1:12" s="149" customFormat="1" ht="81">
      <c r="A47" s="197">
        <f>A45+1</f>
        <v>307</v>
      </c>
      <c r="B47" s="228" t="s">
        <v>169</v>
      </c>
      <c r="C47" s="206"/>
      <c r="D47" s="202"/>
      <c r="E47" s="202"/>
      <c r="F47" s="202"/>
      <c r="G47" s="418"/>
      <c r="H47" s="201"/>
      <c r="I47" s="201"/>
      <c r="J47" s="202"/>
    </row>
    <row r="48" spans="1:12" s="149" customFormat="1" ht="18">
      <c r="A48" s="209"/>
      <c r="B48" s="205" t="s">
        <v>98</v>
      </c>
      <c r="C48" s="206" t="s">
        <v>168</v>
      </c>
      <c r="D48" s="257">
        <v>569.94000000000005</v>
      </c>
      <c r="E48" s="257"/>
      <c r="F48" s="257"/>
      <c r="G48" s="410"/>
      <c r="H48" s="201">
        <f t="shared" ref="H48:H53" si="6">G48*1.2</f>
        <v>0</v>
      </c>
      <c r="I48" s="201">
        <f t="shared" ref="I48:I53" si="7">D48*G48</f>
        <v>0</v>
      </c>
      <c r="J48" s="202">
        <f t="shared" ref="J48:J53" si="8">I48*1.2</f>
        <v>0</v>
      </c>
    </row>
    <row r="49" spans="1:12" s="149" customFormat="1" ht="18">
      <c r="A49" s="209"/>
      <c r="B49" s="205" t="s">
        <v>99</v>
      </c>
      <c r="C49" s="206" t="s">
        <v>168</v>
      </c>
      <c r="D49" s="200">
        <v>537.99</v>
      </c>
      <c r="E49" s="200"/>
      <c r="F49" s="200"/>
      <c r="G49" s="410"/>
      <c r="H49" s="201">
        <f t="shared" si="6"/>
        <v>0</v>
      </c>
      <c r="I49" s="201">
        <f t="shared" si="7"/>
        <v>0</v>
      </c>
      <c r="J49" s="202">
        <f t="shared" si="8"/>
        <v>0</v>
      </c>
      <c r="L49" s="207"/>
    </row>
    <row r="50" spans="1:12" s="149" customFormat="1" ht="18">
      <c r="A50" s="209"/>
      <c r="B50" s="205" t="s">
        <v>100</v>
      </c>
      <c r="C50" s="206" t="s">
        <v>168</v>
      </c>
      <c r="D50" s="200">
        <v>540.13</v>
      </c>
      <c r="E50" s="200"/>
      <c r="F50" s="200"/>
      <c r="G50" s="410"/>
      <c r="H50" s="201">
        <f t="shared" si="6"/>
        <v>0</v>
      </c>
      <c r="I50" s="201">
        <f t="shared" si="7"/>
        <v>0</v>
      </c>
      <c r="J50" s="202">
        <f t="shared" si="8"/>
        <v>0</v>
      </c>
    </row>
    <row r="51" spans="1:12" s="149" customFormat="1" ht="18">
      <c r="A51" s="209"/>
      <c r="B51" s="205" t="s">
        <v>101</v>
      </c>
      <c r="C51" s="206" t="s">
        <v>168</v>
      </c>
      <c r="D51" s="200">
        <v>365.93</v>
      </c>
      <c r="E51" s="200"/>
      <c r="F51" s="200"/>
      <c r="G51" s="410"/>
      <c r="H51" s="201">
        <f t="shared" si="6"/>
        <v>0</v>
      </c>
      <c r="I51" s="201">
        <f t="shared" si="7"/>
        <v>0</v>
      </c>
      <c r="J51" s="202">
        <f t="shared" si="8"/>
        <v>0</v>
      </c>
    </row>
    <row r="52" spans="1:12" s="149" customFormat="1" ht="18">
      <c r="A52" s="209"/>
      <c r="B52" s="205" t="s">
        <v>102</v>
      </c>
      <c r="C52" s="206" t="s">
        <v>168</v>
      </c>
      <c r="D52" s="200">
        <v>229.93</v>
      </c>
      <c r="E52" s="200"/>
      <c r="F52" s="200"/>
      <c r="G52" s="410"/>
      <c r="H52" s="201">
        <f t="shared" si="6"/>
        <v>0</v>
      </c>
      <c r="I52" s="201">
        <f t="shared" si="7"/>
        <v>0</v>
      </c>
      <c r="J52" s="202">
        <f t="shared" si="8"/>
        <v>0</v>
      </c>
    </row>
    <row r="53" spans="1:12" s="149" customFormat="1" ht="18">
      <c r="A53" s="209"/>
      <c r="B53" s="205" t="s">
        <v>103</v>
      </c>
      <c r="C53" s="206" t="s">
        <v>168</v>
      </c>
      <c r="D53" s="200">
        <v>79.22</v>
      </c>
      <c r="E53" s="200"/>
      <c r="F53" s="200"/>
      <c r="G53" s="410"/>
      <c r="H53" s="201">
        <f t="shared" si="6"/>
        <v>0</v>
      </c>
      <c r="I53" s="201">
        <f t="shared" si="7"/>
        <v>0</v>
      </c>
      <c r="J53" s="202">
        <f t="shared" si="8"/>
        <v>0</v>
      </c>
    </row>
    <row r="54" spans="1:12" s="149" customFormat="1" ht="76.5">
      <c r="A54" s="197">
        <f>A47+1</f>
        <v>308</v>
      </c>
      <c r="B54" s="250" t="s">
        <v>95</v>
      </c>
      <c r="C54" s="199"/>
      <c r="D54" s="200"/>
      <c r="E54" s="200"/>
      <c r="F54" s="200"/>
      <c r="G54" s="410"/>
      <c r="H54" s="201"/>
      <c r="I54" s="201"/>
      <c r="J54" s="202"/>
    </row>
    <row r="55" spans="1:12" s="149" customFormat="1" ht="18">
      <c r="A55" s="209"/>
      <c r="B55" s="205" t="s">
        <v>94</v>
      </c>
      <c r="C55" s="206" t="s">
        <v>168</v>
      </c>
      <c r="D55" s="200">
        <v>938.2</v>
      </c>
      <c r="E55" s="200"/>
      <c r="F55" s="200"/>
      <c r="G55" s="410"/>
      <c r="H55" s="201">
        <f t="shared" ref="H55:H85" si="9">G55*1.2</f>
        <v>0</v>
      </c>
      <c r="I55" s="201">
        <f t="shared" ref="I55:I85" si="10">D55*G55</f>
        <v>0</v>
      </c>
      <c r="J55" s="202">
        <f t="shared" ref="J55:J85" si="11">I55*1.2</f>
        <v>0</v>
      </c>
      <c r="L55" s="207"/>
    </row>
    <row r="56" spans="1:12" s="149" customFormat="1" ht="18">
      <c r="A56" s="209"/>
      <c r="B56" s="205" t="s">
        <v>96</v>
      </c>
      <c r="C56" s="206" t="s">
        <v>168</v>
      </c>
      <c r="D56" s="200">
        <v>1408.39</v>
      </c>
      <c r="E56" s="200"/>
      <c r="F56" s="200"/>
      <c r="G56" s="410"/>
      <c r="H56" s="201">
        <f t="shared" si="9"/>
        <v>0</v>
      </c>
      <c r="I56" s="201">
        <f t="shared" si="10"/>
        <v>0</v>
      </c>
      <c r="J56" s="202">
        <f t="shared" si="11"/>
        <v>0</v>
      </c>
    </row>
    <row r="57" spans="1:12" s="149" customFormat="1" ht="18">
      <c r="A57" s="209"/>
      <c r="B57" s="205" t="s">
        <v>97</v>
      </c>
      <c r="C57" s="206" t="s">
        <v>168</v>
      </c>
      <c r="D57" s="200">
        <v>1513.54</v>
      </c>
      <c r="E57" s="200"/>
      <c r="F57" s="200"/>
      <c r="G57" s="410"/>
      <c r="H57" s="201">
        <f t="shared" si="9"/>
        <v>0</v>
      </c>
      <c r="I57" s="201">
        <f t="shared" si="10"/>
        <v>0</v>
      </c>
      <c r="J57" s="202">
        <f t="shared" si="11"/>
        <v>0</v>
      </c>
    </row>
    <row r="58" spans="1:12" s="149" customFormat="1" ht="79.5">
      <c r="A58" s="197">
        <f>A54+1</f>
        <v>309</v>
      </c>
      <c r="B58" s="228" t="s">
        <v>170</v>
      </c>
      <c r="C58" s="206"/>
      <c r="D58" s="202"/>
      <c r="E58" s="202"/>
      <c r="F58" s="202"/>
      <c r="G58" s="418"/>
      <c r="H58" s="201"/>
      <c r="I58" s="201"/>
      <c r="J58" s="202"/>
    </row>
    <row r="59" spans="1:12" s="149" customFormat="1">
      <c r="A59" s="209"/>
      <c r="B59" s="258" t="s">
        <v>96</v>
      </c>
      <c r="C59" s="259"/>
      <c r="D59" s="260"/>
      <c r="E59" s="260"/>
      <c r="F59" s="260"/>
      <c r="G59" s="419"/>
      <c r="H59" s="201"/>
      <c r="I59" s="201"/>
      <c r="J59" s="202"/>
    </row>
    <row r="60" spans="1:12" s="149" customFormat="1" ht="18">
      <c r="A60" s="209"/>
      <c r="B60" s="262" t="s">
        <v>106</v>
      </c>
      <c r="C60" s="206" t="s">
        <v>168</v>
      </c>
      <c r="D60" s="257">
        <v>18.36</v>
      </c>
      <c r="E60" s="257"/>
      <c r="F60" s="257"/>
      <c r="G60" s="418"/>
      <c r="H60" s="201">
        <f t="shared" si="9"/>
        <v>0</v>
      </c>
      <c r="I60" s="201">
        <f t="shared" si="10"/>
        <v>0</v>
      </c>
      <c r="J60" s="202">
        <f t="shared" si="11"/>
        <v>0</v>
      </c>
    </row>
    <row r="61" spans="1:12" s="149" customFormat="1">
      <c r="A61" s="209"/>
      <c r="B61" s="258" t="s">
        <v>107</v>
      </c>
      <c r="C61" s="259"/>
      <c r="D61" s="260"/>
      <c r="E61" s="260"/>
      <c r="F61" s="260"/>
      <c r="G61" s="418"/>
      <c r="H61" s="201"/>
      <c r="I61" s="201"/>
      <c r="J61" s="202"/>
    </row>
    <row r="62" spans="1:12" s="149" customFormat="1" ht="18">
      <c r="A62" s="209"/>
      <c r="B62" s="262" t="s">
        <v>108</v>
      </c>
      <c r="C62" s="206" t="s">
        <v>168</v>
      </c>
      <c r="D62" s="257">
        <v>22.14</v>
      </c>
      <c r="E62" s="257"/>
      <c r="F62" s="257"/>
      <c r="G62" s="418"/>
      <c r="H62" s="201">
        <f t="shared" si="9"/>
        <v>0</v>
      </c>
      <c r="I62" s="201">
        <f t="shared" si="10"/>
        <v>0</v>
      </c>
      <c r="J62" s="202">
        <f t="shared" si="11"/>
        <v>0</v>
      </c>
    </row>
    <row r="63" spans="1:12" s="149" customFormat="1" ht="18">
      <c r="A63" s="209"/>
      <c r="B63" s="262" t="s">
        <v>109</v>
      </c>
      <c r="C63" s="206" t="s">
        <v>168</v>
      </c>
      <c r="D63" s="257">
        <v>12.44</v>
      </c>
      <c r="E63" s="257"/>
      <c r="F63" s="257"/>
      <c r="G63" s="418"/>
      <c r="H63" s="201">
        <f t="shared" si="9"/>
        <v>0</v>
      </c>
      <c r="I63" s="201">
        <f t="shared" si="10"/>
        <v>0</v>
      </c>
      <c r="J63" s="202">
        <f t="shared" si="11"/>
        <v>0</v>
      </c>
    </row>
    <row r="64" spans="1:12" s="149" customFormat="1">
      <c r="A64" s="209"/>
      <c r="B64" s="258" t="s">
        <v>110</v>
      </c>
      <c r="C64" s="259"/>
      <c r="D64" s="260"/>
      <c r="E64" s="260"/>
      <c r="F64" s="260"/>
      <c r="G64" s="418"/>
      <c r="H64" s="201"/>
      <c r="I64" s="201"/>
      <c r="J64" s="202"/>
    </row>
    <row r="65" spans="1:10" s="149" customFormat="1" ht="18">
      <c r="A65" s="209"/>
      <c r="B65" s="262" t="s">
        <v>112</v>
      </c>
      <c r="C65" s="206" t="s">
        <v>168</v>
      </c>
      <c r="D65" s="257">
        <v>132.13999999999999</v>
      </c>
      <c r="E65" s="257"/>
      <c r="F65" s="257"/>
      <c r="G65" s="418"/>
      <c r="H65" s="201">
        <f t="shared" si="9"/>
        <v>0</v>
      </c>
      <c r="I65" s="201">
        <f t="shared" si="10"/>
        <v>0</v>
      </c>
      <c r="J65" s="202">
        <f t="shared" si="11"/>
        <v>0</v>
      </c>
    </row>
    <row r="66" spans="1:10" s="149" customFormat="1" ht="18">
      <c r="A66" s="209"/>
      <c r="B66" s="262" t="s">
        <v>111</v>
      </c>
      <c r="C66" s="206" t="s">
        <v>168</v>
      </c>
      <c r="D66" s="257">
        <v>19.13</v>
      </c>
      <c r="E66" s="257"/>
      <c r="F66" s="257"/>
      <c r="G66" s="418"/>
      <c r="H66" s="201">
        <f t="shared" si="9"/>
        <v>0</v>
      </c>
      <c r="I66" s="201">
        <f t="shared" si="10"/>
        <v>0</v>
      </c>
      <c r="J66" s="202">
        <f t="shared" si="11"/>
        <v>0</v>
      </c>
    </row>
    <row r="67" spans="1:10" s="149" customFormat="1">
      <c r="A67" s="209"/>
      <c r="B67" s="258" t="s">
        <v>99</v>
      </c>
      <c r="C67" s="259"/>
      <c r="D67" s="260"/>
      <c r="E67" s="260"/>
      <c r="F67" s="260"/>
      <c r="G67" s="418"/>
      <c r="H67" s="201"/>
      <c r="I67" s="201"/>
      <c r="J67" s="202"/>
    </row>
    <row r="68" spans="1:10" s="149" customFormat="1" ht="18">
      <c r="A68" s="209"/>
      <c r="B68" s="262" t="s">
        <v>112</v>
      </c>
      <c r="C68" s="206" t="s">
        <v>168</v>
      </c>
      <c r="D68" s="257">
        <v>123.63</v>
      </c>
      <c r="E68" s="257"/>
      <c r="F68" s="257"/>
      <c r="G68" s="418"/>
      <c r="H68" s="201">
        <f t="shared" si="9"/>
        <v>0</v>
      </c>
      <c r="I68" s="201">
        <f t="shared" si="10"/>
        <v>0</v>
      </c>
      <c r="J68" s="202">
        <f t="shared" si="11"/>
        <v>0</v>
      </c>
    </row>
    <row r="69" spans="1:10" s="149" customFormat="1" ht="18">
      <c r="A69" s="209"/>
      <c r="B69" s="262" t="s">
        <v>111</v>
      </c>
      <c r="C69" s="206" t="s">
        <v>168</v>
      </c>
      <c r="D69" s="257">
        <v>19.13</v>
      </c>
      <c r="E69" s="257"/>
      <c r="F69" s="257"/>
      <c r="G69" s="418"/>
      <c r="H69" s="201">
        <f t="shared" si="9"/>
        <v>0</v>
      </c>
      <c r="I69" s="201">
        <f t="shared" si="10"/>
        <v>0</v>
      </c>
      <c r="J69" s="202">
        <f t="shared" si="11"/>
        <v>0</v>
      </c>
    </row>
    <row r="70" spans="1:10" s="149" customFormat="1">
      <c r="A70" s="209"/>
      <c r="B70" s="258" t="s">
        <v>100</v>
      </c>
      <c r="C70" s="259"/>
      <c r="D70" s="260"/>
      <c r="E70" s="260"/>
      <c r="F70" s="260"/>
      <c r="G70" s="418"/>
      <c r="H70" s="201"/>
      <c r="I70" s="201"/>
      <c r="J70" s="202"/>
    </row>
    <row r="71" spans="1:10" s="149" customFormat="1" ht="18">
      <c r="A71" s="209"/>
      <c r="B71" s="262" t="s">
        <v>112</v>
      </c>
      <c r="C71" s="206" t="s">
        <v>168</v>
      </c>
      <c r="D71" s="257">
        <v>123.63</v>
      </c>
      <c r="E71" s="257"/>
      <c r="F71" s="257"/>
      <c r="G71" s="418"/>
      <c r="H71" s="201">
        <f t="shared" si="9"/>
        <v>0</v>
      </c>
      <c r="I71" s="201">
        <f t="shared" si="10"/>
        <v>0</v>
      </c>
      <c r="J71" s="202">
        <f t="shared" si="11"/>
        <v>0</v>
      </c>
    </row>
    <row r="72" spans="1:10" s="149" customFormat="1" ht="18">
      <c r="A72" s="209"/>
      <c r="B72" s="262" t="s">
        <v>111</v>
      </c>
      <c r="C72" s="206" t="s">
        <v>168</v>
      </c>
      <c r="D72" s="257">
        <v>19.13</v>
      </c>
      <c r="E72" s="257"/>
      <c r="F72" s="257"/>
      <c r="G72" s="418"/>
      <c r="H72" s="201">
        <f t="shared" si="9"/>
        <v>0</v>
      </c>
      <c r="I72" s="201">
        <f t="shared" si="10"/>
        <v>0</v>
      </c>
      <c r="J72" s="202">
        <f t="shared" si="11"/>
        <v>0</v>
      </c>
    </row>
    <row r="73" spans="1:10" s="149" customFormat="1">
      <c r="A73" s="209"/>
      <c r="B73" s="258" t="s">
        <v>113</v>
      </c>
      <c r="C73" s="259"/>
      <c r="D73" s="260"/>
      <c r="E73" s="260"/>
      <c r="F73" s="260"/>
      <c r="G73" s="418"/>
      <c r="H73" s="201"/>
      <c r="I73" s="201"/>
      <c r="J73" s="202"/>
    </row>
    <row r="74" spans="1:10" s="149" customFormat="1" ht="18">
      <c r="A74" s="209"/>
      <c r="B74" s="262" t="s">
        <v>112</v>
      </c>
      <c r="C74" s="206" t="s">
        <v>168</v>
      </c>
      <c r="D74" s="257">
        <v>88.02</v>
      </c>
      <c r="E74" s="257"/>
      <c r="F74" s="257"/>
      <c r="G74" s="418"/>
      <c r="H74" s="201">
        <f t="shared" si="9"/>
        <v>0</v>
      </c>
      <c r="I74" s="201">
        <f t="shared" si="10"/>
        <v>0</v>
      </c>
      <c r="J74" s="202">
        <f t="shared" si="11"/>
        <v>0</v>
      </c>
    </row>
    <row r="75" spans="1:10" s="149" customFormat="1">
      <c r="A75" s="209"/>
      <c r="B75" s="258" t="s">
        <v>102</v>
      </c>
      <c r="C75" s="259"/>
      <c r="D75" s="260"/>
      <c r="E75" s="260"/>
      <c r="F75" s="260"/>
      <c r="G75" s="418"/>
      <c r="H75" s="201"/>
      <c r="I75" s="201"/>
      <c r="J75" s="202"/>
    </row>
    <row r="76" spans="1:10" s="149" customFormat="1" ht="18">
      <c r="A76" s="209"/>
      <c r="B76" s="262" t="s">
        <v>112</v>
      </c>
      <c r="C76" s="206" t="s">
        <v>168</v>
      </c>
      <c r="D76" s="257">
        <v>62.76</v>
      </c>
      <c r="E76" s="257"/>
      <c r="F76" s="257"/>
      <c r="G76" s="418"/>
      <c r="H76" s="201">
        <f t="shared" si="9"/>
        <v>0</v>
      </c>
      <c r="I76" s="201">
        <f t="shared" si="10"/>
        <v>0</v>
      </c>
      <c r="J76" s="202">
        <f t="shared" si="11"/>
        <v>0</v>
      </c>
    </row>
    <row r="77" spans="1:10" s="149" customFormat="1">
      <c r="A77" s="209"/>
      <c r="B77" s="258" t="s">
        <v>103</v>
      </c>
      <c r="C77" s="259"/>
      <c r="D77" s="260"/>
      <c r="E77" s="260"/>
      <c r="F77" s="260"/>
      <c r="G77" s="418"/>
      <c r="H77" s="201"/>
      <c r="I77" s="201"/>
      <c r="J77" s="202"/>
    </row>
    <row r="78" spans="1:10" s="149" customFormat="1" ht="18">
      <c r="A78" s="209"/>
      <c r="B78" s="262" t="s">
        <v>112</v>
      </c>
      <c r="C78" s="206" t="s">
        <v>168</v>
      </c>
      <c r="D78" s="257">
        <v>2.88</v>
      </c>
      <c r="E78" s="257"/>
      <c r="F78" s="257"/>
      <c r="G78" s="418"/>
      <c r="H78" s="201">
        <f t="shared" si="9"/>
        <v>0</v>
      </c>
      <c r="I78" s="201">
        <f t="shared" si="10"/>
        <v>0</v>
      </c>
      <c r="J78" s="202">
        <f t="shared" si="11"/>
        <v>0</v>
      </c>
    </row>
    <row r="79" spans="1:10" ht="93" customHeight="1">
      <c r="A79" s="197">
        <f>A58+1</f>
        <v>310</v>
      </c>
      <c r="B79" s="228" t="s">
        <v>73</v>
      </c>
      <c r="C79" s="263"/>
      <c r="D79" s="202"/>
      <c r="E79" s="202"/>
      <c r="F79" s="202"/>
      <c r="G79" s="418"/>
      <c r="H79" s="201"/>
      <c r="I79" s="201"/>
      <c r="J79" s="202"/>
    </row>
    <row r="80" spans="1:10">
      <c r="A80" s="209"/>
      <c r="B80" s="258" t="s">
        <v>117</v>
      </c>
      <c r="C80" s="259"/>
      <c r="D80" s="264"/>
      <c r="E80" s="264"/>
      <c r="F80" s="264"/>
      <c r="G80" s="419"/>
      <c r="H80" s="201"/>
      <c r="I80" s="201"/>
      <c r="J80" s="202"/>
    </row>
    <row r="81" spans="1:10" s="149" customFormat="1" ht="18">
      <c r="A81" s="209"/>
      <c r="B81" s="262" t="s">
        <v>114</v>
      </c>
      <c r="C81" s="206" t="s">
        <v>168</v>
      </c>
      <c r="D81" s="257">
        <v>34.94</v>
      </c>
      <c r="E81" s="257"/>
      <c r="F81" s="257"/>
      <c r="G81" s="418"/>
      <c r="H81" s="201">
        <f t="shared" si="9"/>
        <v>0</v>
      </c>
      <c r="I81" s="201">
        <f t="shared" si="10"/>
        <v>0</v>
      </c>
      <c r="J81" s="202">
        <f t="shared" si="11"/>
        <v>0</v>
      </c>
    </row>
    <row r="82" spans="1:10" s="149" customFormat="1" ht="18">
      <c r="A82" s="209"/>
      <c r="B82" s="262" t="s">
        <v>115</v>
      </c>
      <c r="C82" s="206" t="s">
        <v>168</v>
      </c>
      <c r="D82" s="257">
        <v>146.16</v>
      </c>
      <c r="E82" s="257"/>
      <c r="F82" s="257"/>
      <c r="G82" s="418"/>
      <c r="H82" s="201">
        <f t="shared" si="9"/>
        <v>0</v>
      </c>
      <c r="I82" s="201">
        <f t="shared" si="10"/>
        <v>0</v>
      </c>
      <c r="J82" s="202">
        <f t="shared" si="11"/>
        <v>0</v>
      </c>
    </row>
    <row r="83" spans="1:10">
      <c r="A83" s="209"/>
      <c r="B83" s="258" t="s">
        <v>118</v>
      </c>
      <c r="C83" s="259"/>
      <c r="D83" s="264"/>
      <c r="E83" s="264"/>
      <c r="F83" s="264"/>
      <c r="G83" s="418"/>
      <c r="H83" s="201"/>
      <c r="I83" s="201"/>
      <c r="J83" s="202"/>
    </row>
    <row r="84" spans="1:10" s="149" customFormat="1" ht="18">
      <c r="A84" s="209"/>
      <c r="B84" s="262" t="s">
        <v>114</v>
      </c>
      <c r="C84" s="206" t="s">
        <v>168</v>
      </c>
      <c r="D84" s="257">
        <v>73.069999999999993</v>
      </c>
      <c r="E84" s="257"/>
      <c r="F84" s="257"/>
      <c r="G84" s="418"/>
      <c r="H84" s="201">
        <f t="shared" si="9"/>
        <v>0</v>
      </c>
      <c r="I84" s="201">
        <f t="shared" si="10"/>
        <v>0</v>
      </c>
      <c r="J84" s="202">
        <f t="shared" si="11"/>
        <v>0</v>
      </c>
    </row>
    <row r="85" spans="1:10" s="149" customFormat="1" ht="18">
      <c r="A85" s="209"/>
      <c r="B85" s="262" t="s">
        <v>115</v>
      </c>
      <c r="C85" s="206" t="s">
        <v>168</v>
      </c>
      <c r="D85" s="257">
        <v>283.37</v>
      </c>
      <c r="E85" s="257"/>
      <c r="F85" s="257"/>
      <c r="G85" s="418"/>
      <c r="H85" s="201">
        <f t="shared" si="9"/>
        <v>0</v>
      </c>
      <c r="I85" s="201">
        <f t="shared" si="10"/>
        <v>0</v>
      </c>
      <c r="J85" s="202">
        <f t="shared" si="11"/>
        <v>0</v>
      </c>
    </row>
    <row r="86" spans="1:10" s="149" customFormat="1" ht="18">
      <c r="A86" s="209"/>
      <c r="B86" s="262" t="s">
        <v>116</v>
      </c>
      <c r="C86" s="206" t="s">
        <v>168</v>
      </c>
      <c r="D86" s="257">
        <v>35.840000000000003</v>
      </c>
      <c r="E86" s="257"/>
      <c r="F86" s="257"/>
      <c r="G86" s="418"/>
      <c r="H86" s="201">
        <f t="shared" ref="H86:H103" si="12">G86*1.2</f>
        <v>0</v>
      </c>
      <c r="I86" s="201">
        <f t="shared" ref="I86:I103" si="13">D86*G86</f>
        <v>0</v>
      </c>
      <c r="J86" s="202">
        <f t="shared" ref="J86:J103" si="14">I86*1.2</f>
        <v>0</v>
      </c>
    </row>
    <row r="87" spans="1:10">
      <c r="A87" s="209"/>
      <c r="B87" s="258" t="s">
        <v>96</v>
      </c>
      <c r="C87" s="259"/>
      <c r="D87" s="264"/>
      <c r="E87" s="264"/>
      <c r="F87" s="264"/>
      <c r="G87" s="418"/>
      <c r="H87" s="201"/>
      <c r="I87" s="201"/>
      <c r="J87" s="202"/>
    </row>
    <row r="88" spans="1:10" s="149" customFormat="1" ht="18">
      <c r="A88" s="209"/>
      <c r="B88" s="262" t="s">
        <v>119</v>
      </c>
      <c r="C88" s="206" t="s">
        <v>168</v>
      </c>
      <c r="D88" s="257">
        <v>6.53</v>
      </c>
      <c r="E88" s="257"/>
      <c r="F88" s="257"/>
      <c r="G88" s="418"/>
      <c r="H88" s="201">
        <f t="shared" si="12"/>
        <v>0</v>
      </c>
      <c r="I88" s="201">
        <f t="shared" si="13"/>
        <v>0</v>
      </c>
      <c r="J88" s="202">
        <f t="shared" si="14"/>
        <v>0</v>
      </c>
    </row>
    <row r="89" spans="1:10" s="149" customFormat="1" ht="18">
      <c r="A89" s="209"/>
      <c r="B89" s="262" t="s">
        <v>114</v>
      </c>
      <c r="C89" s="206" t="s">
        <v>168</v>
      </c>
      <c r="D89" s="257">
        <v>66.08</v>
      </c>
      <c r="E89" s="257"/>
      <c r="F89" s="257"/>
      <c r="G89" s="418"/>
      <c r="H89" s="201">
        <f t="shared" si="12"/>
        <v>0</v>
      </c>
      <c r="I89" s="201">
        <f t="shared" si="13"/>
        <v>0</v>
      </c>
      <c r="J89" s="202">
        <f t="shared" si="14"/>
        <v>0</v>
      </c>
    </row>
    <row r="90" spans="1:10" s="149" customFormat="1" ht="18">
      <c r="A90" s="209"/>
      <c r="B90" s="262" t="s">
        <v>115</v>
      </c>
      <c r="C90" s="206" t="s">
        <v>168</v>
      </c>
      <c r="D90" s="257">
        <v>258.91000000000003</v>
      </c>
      <c r="E90" s="257"/>
      <c r="F90" s="257"/>
      <c r="G90" s="418"/>
      <c r="H90" s="201">
        <f t="shared" si="12"/>
        <v>0</v>
      </c>
      <c r="I90" s="201">
        <f t="shared" si="13"/>
        <v>0</v>
      </c>
      <c r="J90" s="202">
        <f t="shared" si="14"/>
        <v>0</v>
      </c>
    </row>
    <row r="91" spans="1:10">
      <c r="A91" s="209"/>
      <c r="B91" s="258" t="s">
        <v>107</v>
      </c>
      <c r="C91" s="259"/>
      <c r="D91" s="264"/>
      <c r="E91" s="264"/>
      <c r="F91" s="264"/>
      <c r="G91" s="418"/>
      <c r="H91" s="201"/>
      <c r="I91" s="201"/>
      <c r="J91" s="202"/>
    </row>
    <row r="92" spans="1:10" s="149" customFormat="1" ht="18">
      <c r="A92" s="209"/>
      <c r="B92" s="262" t="s">
        <v>119</v>
      </c>
      <c r="C92" s="206" t="s">
        <v>168</v>
      </c>
      <c r="D92" s="257">
        <v>4.6100000000000003</v>
      </c>
      <c r="E92" s="257"/>
      <c r="F92" s="257"/>
      <c r="G92" s="418"/>
      <c r="H92" s="201">
        <f t="shared" si="12"/>
        <v>0</v>
      </c>
      <c r="I92" s="201">
        <f t="shared" si="13"/>
        <v>0</v>
      </c>
      <c r="J92" s="202">
        <f t="shared" si="14"/>
        <v>0</v>
      </c>
    </row>
    <row r="93" spans="1:10" s="149" customFormat="1" ht="18">
      <c r="A93" s="209"/>
      <c r="B93" s="262" t="s">
        <v>114</v>
      </c>
      <c r="C93" s="206" t="s">
        <v>168</v>
      </c>
      <c r="D93" s="257">
        <v>3.38</v>
      </c>
      <c r="E93" s="257"/>
      <c r="F93" s="257"/>
      <c r="G93" s="418"/>
      <c r="H93" s="201">
        <f t="shared" si="12"/>
        <v>0</v>
      </c>
      <c r="I93" s="201">
        <f t="shared" si="13"/>
        <v>0</v>
      </c>
      <c r="J93" s="202">
        <f t="shared" si="14"/>
        <v>0</v>
      </c>
    </row>
    <row r="94" spans="1:10" s="149" customFormat="1" ht="18">
      <c r="A94" s="209"/>
      <c r="B94" s="262" t="s">
        <v>120</v>
      </c>
      <c r="C94" s="206" t="s">
        <v>168</v>
      </c>
      <c r="D94" s="257">
        <v>73.099999999999994</v>
      </c>
      <c r="E94" s="257"/>
      <c r="F94" s="257"/>
      <c r="G94" s="418"/>
      <c r="H94" s="201">
        <f t="shared" si="12"/>
        <v>0</v>
      </c>
      <c r="I94" s="201">
        <f t="shared" si="13"/>
        <v>0</v>
      </c>
      <c r="J94" s="202">
        <f t="shared" si="14"/>
        <v>0</v>
      </c>
    </row>
    <row r="95" spans="1:10" s="149" customFormat="1" ht="18">
      <c r="A95" s="209"/>
      <c r="B95" s="265" t="s">
        <v>121</v>
      </c>
      <c r="C95" s="206" t="s">
        <v>168</v>
      </c>
      <c r="D95" s="257">
        <v>1.01</v>
      </c>
      <c r="E95" s="257"/>
      <c r="F95" s="257"/>
      <c r="G95" s="418"/>
      <c r="H95" s="201">
        <f t="shared" si="12"/>
        <v>0</v>
      </c>
      <c r="I95" s="201">
        <f t="shared" si="13"/>
        <v>0</v>
      </c>
      <c r="J95" s="202">
        <f t="shared" si="14"/>
        <v>0</v>
      </c>
    </row>
    <row r="96" spans="1:10">
      <c r="A96" s="209"/>
      <c r="B96" s="258" t="s">
        <v>98</v>
      </c>
      <c r="C96" s="259"/>
      <c r="D96" s="264"/>
      <c r="E96" s="264"/>
      <c r="F96" s="264"/>
      <c r="G96" s="418"/>
      <c r="H96" s="201"/>
      <c r="I96" s="201"/>
      <c r="J96" s="202"/>
    </row>
    <row r="97" spans="1:10" s="149" customFormat="1" ht="18">
      <c r="A97" s="209"/>
      <c r="B97" s="262" t="s">
        <v>119</v>
      </c>
      <c r="C97" s="206" t="s">
        <v>168</v>
      </c>
      <c r="D97" s="257">
        <v>4.6100000000000003</v>
      </c>
      <c r="E97" s="257"/>
      <c r="F97" s="257"/>
      <c r="G97" s="418"/>
      <c r="H97" s="201">
        <f t="shared" si="12"/>
        <v>0</v>
      </c>
      <c r="I97" s="201">
        <f t="shared" si="13"/>
        <v>0</v>
      </c>
      <c r="J97" s="202">
        <f t="shared" si="14"/>
        <v>0</v>
      </c>
    </row>
    <row r="98" spans="1:10" s="149" customFormat="1" ht="18">
      <c r="A98" s="209"/>
      <c r="B98" s="262" t="s">
        <v>120</v>
      </c>
      <c r="C98" s="206" t="s">
        <v>168</v>
      </c>
      <c r="D98" s="257">
        <v>71.88</v>
      </c>
      <c r="E98" s="257"/>
      <c r="F98" s="257"/>
      <c r="G98" s="418"/>
      <c r="H98" s="201">
        <f t="shared" si="12"/>
        <v>0</v>
      </c>
      <c r="I98" s="201">
        <f t="shared" si="13"/>
        <v>0</v>
      </c>
      <c r="J98" s="202">
        <f t="shared" si="14"/>
        <v>0</v>
      </c>
    </row>
    <row r="99" spans="1:10">
      <c r="A99" s="209"/>
      <c r="B99" s="258" t="s">
        <v>99</v>
      </c>
      <c r="C99" s="259"/>
      <c r="D99" s="264"/>
      <c r="E99" s="264"/>
      <c r="F99" s="264"/>
      <c r="G99" s="418"/>
      <c r="H99" s="201"/>
      <c r="I99" s="201"/>
      <c r="J99" s="202"/>
    </row>
    <row r="100" spans="1:10" s="149" customFormat="1" ht="18">
      <c r="A100" s="209"/>
      <c r="B100" s="262" t="s">
        <v>119</v>
      </c>
      <c r="C100" s="206" t="s">
        <v>168</v>
      </c>
      <c r="D100" s="257">
        <v>4.6100000000000003</v>
      </c>
      <c r="E100" s="257"/>
      <c r="F100" s="257"/>
      <c r="G100" s="418"/>
      <c r="H100" s="201">
        <f t="shared" si="12"/>
        <v>0</v>
      </c>
      <c r="I100" s="201">
        <f t="shared" si="13"/>
        <v>0</v>
      </c>
      <c r="J100" s="202">
        <f t="shared" si="14"/>
        <v>0</v>
      </c>
    </row>
    <row r="101" spans="1:10" s="149" customFormat="1" ht="18">
      <c r="A101" s="209"/>
      <c r="B101" s="262" t="s">
        <v>120</v>
      </c>
      <c r="C101" s="206" t="s">
        <v>168</v>
      </c>
      <c r="D101" s="257">
        <v>71.88</v>
      </c>
      <c r="E101" s="257"/>
      <c r="F101" s="257"/>
      <c r="G101" s="418"/>
      <c r="H101" s="201">
        <f t="shared" si="12"/>
        <v>0</v>
      </c>
      <c r="I101" s="201">
        <f t="shared" si="13"/>
        <v>0</v>
      </c>
      <c r="J101" s="202">
        <f t="shared" si="14"/>
        <v>0</v>
      </c>
    </row>
    <row r="102" spans="1:10">
      <c r="A102" s="209"/>
      <c r="B102" s="258" t="s">
        <v>122</v>
      </c>
      <c r="C102" s="259"/>
      <c r="D102" s="264"/>
      <c r="E102" s="264"/>
      <c r="F102" s="264"/>
      <c r="G102" s="418"/>
      <c r="H102" s="201"/>
      <c r="I102" s="201"/>
      <c r="J102" s="202"/>
    </row>
    <row r="103" spans="1:10" s="149" customFormat="1" ht="18">
      <c r="A103" s="209"/>
      <c r="B103" s="262" t="s">
        <v>120</v>
      </c>
      <c r="C103" s="206" t="s">
        <v>168</v>
      </c>
      <c r="D103" s="257">
        <v>47.51</v>
      </c>
      <c r="E103" s="257"/>
      <c r="F103" s="257"/>
      <c r="G103" s="418"/>
      <c r="H103" s="201">
        <f t="shared" si="12"/>
        <v>0</v>
      </c>
      <c r="I103" s="201">
        <f t="shared" si="13"/>
        <v>0</v>
      </c>
      <c r="J103" s="202">
        <f t="shared" si="14"/>
        <v>0</v>
      </c>
    </row>
    <row r="104" spans="1:10" ht="133.5" customHeight="1">
      <c r="A104" s="197">
        <f>A79+1</f>
        <v>311</v>
      </c>
      <c r="B104" s="228" t="s">
        <v>171</v>
      </c>
      <c r="C104" s="206"/>
      <c r="D104" s="257"/>
      <c r="E104" s="257"/>
      <c r="F104" s="257"/>
      <c r="G104" s="418"/>
      <c r="H104" s="201"/>
      <c r="I104" s="201"/>
      <c r="J104" s="202"/>
    </row>
    <row r="105" spans="1:10" ht="18">
      <c r="A105" s="209"/>
      <c r="B105" s="266" t="s">
        <v>137</v>
      </c>
      <c r="C105" s="263" t="s">
        <v>172</v>
      </c>
      <c r="D105" s="257">
        <v>31.37</v>
      </c>
      <c r="E105" s="257"/>
      <c r="F105" s="257"/>
      <c r="G105" s="418"/>
      <c r="H105" s="201">
        <f t="shared" ref="H105:H112" si="15">G105*1.2</f>
        <v>0</v>
      </c>
      <c r="I105" s="201">
        <f t="shared" ref="I105:I112" si="16">D105*G105</f>
        <v>0</v>
      </c>
      <c r="J105" s="202">
        <f t="shared" ref="J105:J112" si="17">I105*1.2</f>
        <v>0</v>
      </c>
    </row>
    <row r="106" spans="1:10" s="149" customFormat="1" ht="18">
      <c r="A106" s="209"/>
      <c r="B106" s="262" t="s">
        <v>138</v>
      </c>
      <c r="C106" s="206" t="s">
        <v>168</v>
      </c>
      <c r="D106" s="257">
        <v>19.98</v>
      </c>
      <c r="E106" s="257"/>
      <c r="F106" s="257"/>
      <c r="G106" s="418"/>
      <c r="H106" s="201">
        <f t="shared" si="15"/>
        <v>0</v>
      </c>
      <c r="I106" s="201">
        <f t="shared" si="16"/>
        <v>0</v>
      </c>
      <c r="J106" s="202">
        <f t="shared" si="17"/>
        <v>0</v>
      </c>
    </row>
    <row r="107" spans="1:10" s="149" customFormat="1" ht="18">
      <c r="A107" s="209"/>
      <c r="B107" s="262" t="s">
        <v>139</v>
      </c>
      <c r="C107" s="206" t="s">
        <v>168</v>
      </c>
      <c r="D107" s="257">
        <v>23.34</v>
      </c>
      <c r="E107" s="257"/>
      <c r="F107" s="257"/>
      <c r="G107" s="418"/>
      <c r="H107" s="201">
        <f t="shared" si="15"/>
        <v>0</v>
      </c>
      <c r="I107" s="201">
        <f t="shared" si="16"/>
        <v>0</v>
      </c>
      <c r="J107" s="202">
        <f t="shared" si="17"/>
        <v>0</v>
      </c>
    </row>
    <row r="108" spans="1:10" s="149" customFormat="1" ht="18">
      <c r="A108" s="209"/>
      <c r="B108" s="262" t="s">
        <v>140</v>
      </c>
      <c r="C108" s="206" t="s">
        <v>168</v>
      </c>
      <c r="D108" s="257">
        <v>15.3</v>
      </c>
      <c r="E108" s="257"/>
      <c r="F108" s="257"/>
      <c r="G108" s="418"/>
      <c r="H108" s="201">
        <f t="shared" si="15"/>
        <v>0</v>
      </c>
      <c r="I108" s="201">
        <f t="shared" si="16"/>
        <v>0</v>
      </c>
      <c r="J108" s="202">
        <f t="shared" si="17"/>
        <v>0</v>
      </c>
    </row>
    <row r="109" spans="1:10" s="149" customFormat="1" ht="18">
      <c r="A109" s="209"/>
      <c r="B109" s="262" t="s">
        <v>141</v>
      </c>
      <c r="C109" s="206" t="s">
        <v>168</v>
      </c>
      <c r="D109" s="257">
        <v>6.86</v>
      </c>
      <c r="E109" s="257"/>
      <c r="F109" s="257"/>
      <c r="G109" s="418"/>
      <c r="H109" s="201">
        <f t="shared" si="15"/>
        <v>0</v>
      </c>
      <c r="I109" s="201">
        <f t="shared" si="16"/>
        <v>0</v>
      </c>
      <c r="J109" s="202">
        <f t="shared" si="17"/>
        <v>0</v>
      </c>
    </row>
    <row r="110" spans="1:10" s="149" customFormat="1" ht="18">
      <c r="A110" s="209"/>
      <c r="B110" s="262" t="s">
        <v>142</v>
      </c>
      <c r="C110" s="206" t="s">
        <v>168</v>
      </c>
      <c r="D110" s="257">
        <v>5.59</v>
      </c>
      <c r="E110" s="257"/>
      <c r="F110" s="257"/>
      <c r="G110" s="418"/>
      <c r="H110" s="201">
        <f t="shared" si="15"/>
        <v>0</v>
      </c>
      <c r="I110" s="201">
        <f t="shared" si="16"/>
        <v>0</v>
      </c>
      <c r="J110" s="202">
        <f t="shared" si="17"/>
        <v>0</v>
      </c>
    </row>
    <row r="111" spans="1:10" s="149" customFormat="1" ht="18">
      <c r="A111" s="209"/>
      <c r="B111" s="262" t="s">
        <v>143</v>
      </c>
      <c r="C111" s="206" t="s">
        <v>168</v>
      </c>
      <c r="D111" s="257">
        <v>2.66</v>
      </c>
      <c r="E111" s="257"/>
      <c r="F111" s="257"/>
      <c r="G111" s="418"/>
      <c r="H111" s="201">
        <f t="shared" si="15"/>
        <v>0</v>
      </c>
      <c r="I111" s="201">
        <f t="shared" si="16"/>
        <v>0</v>
      </c>
      <c r="J111" s="202">
        <f t="shared" si="17"/>
        <v>0</v>
      </c>
    </row>
    <row r="112" spans="1:10" s="149" customFormat="1" ht="18">
      <c r="A112" s="209"/>
      <c r="B112" s="262" t="s">
        <v>144</v>
      </c>
      <c r="C112" s="206" t="s">
        <v>168</v>
      </c>
      <c r="D112" s="257">
        <v>1.43</v>
      </c>
      <c r="E112" s="257"/>
      <c r="F112" s="257"/>
      <c r="G112" s="418"/>
      <c r="H112" s="201">
        <f t="shared" si="15"/>
        <v>0</v>
      </c>
      <c r="I112" s="201">
        <f t="shared" si="16"/>
        <v>0</v>
      </c>
      <c r="J112" s="202">
        <f t="shared" si="17"/>
        <v>0</v>
      </c>
    </row>
    <row r="113" spans="1:10" ht="79.5">
      <c r="A113" s="197">
        <f>A104+1</f>
        <v>312</v>
      </c>
      <c r="B113" s="228" t="s">
        <v>173</v>
      </c>
      <c r="C113" s="206"/>
      <c r="D113" s="202"/>
      <c r="E113" s="202"/>
      <c r="F113" s="202"/>
      <c r="G113" s="418"/>
      <c r="H113" s="201"/>
      <c r="I113" s="201"/>
      <c r="J113" s="202"/>
    </row>
    <row r="114" spans="1:10">
      <c r="A114" s="209"/>
      <c r="B114" s="258" t="s">
        <v>124</v>
      </c>
      <c r="C114" s="259"/>
      <c r="D114" s="264"/>
      <c r="E114" s="264"/>
      <c r="F114" s="264"/>
      <c r="G114" s="419"/>
      <c r="H114" s="201"/>
      <c r="I114" s="201"/>
      <c r="J114" s="202"/>
    </row>
    <row r="115" spans="1:10" s="149" customFormat="1" ht="18">
      <c r="A115" s="209"/>
      <c r="B115" s="262" t="s">
        <v>59</v>
      </c>
      <c r="C115" s="206" t="s">
        <v>168</v>
      </c>
      <c r="D115" s="257">
        <v>143.09</v>
      </c>
      <c r="E115" s="257"/>
      <c r="F115" s="257"/>
      <c r="G115" s="418"/>
      <c r="H115" s="201">
        <f t="shared" ref="H115:H152" si="18">G115*1.2</f>
        <v>0</v>
      </c>
      <c r="I115" s="201">
        <f t="shared" ref="I115:I152" si="19">D115*G115</f>
        <v>0</v>
      </c>
      <c r="J115" s="202">
        <f t="shared" ref="J115:J152" si="20">I115*1.2</f>
        <v>0</v>
      </c>
    </row>
    <row r="116" spans="1:10" s="149" customFormat="1" ht="18">
      <c r="A116" s="209"/>
      <c r="B116" s="262" t="s">
        <v>123</v>
      </c>
      <c r="C116" s="206" t="s">
        <v>168</v>
      </c>
      <c r="D116" s="257">
        <v>168.6</v>
      </c>
      <c r="E116" s="257"/>
      <c r="F116" s="257"/>
      <c r="G116" s="418"/>
      <c r="H116" s="201">
        <f t="shared" si="18"/>
        <v>0</v>
      </c>
      <c r="I116" s="201">
        <f t="shared" si="19"/>
        <v>0</v>
      </c>
      <c r="J116" s="202">
        <f t="shared" si="20"/>
        <v>0</v>
      </c>
    </row>
    <row r="117" spans="1:10" s="149" customFormat="1" ht="18">
      <c r="A117" s="209"/>
      <c r="B117" s="262" t="s">
        <v>62</v>
      </c>
      <c r="C117" s="206" t="s">
        <v>168</v>
      </c>
      <c r="D117" s="257">
        <v>51.13</v>
      </c>
      <c r="E117" s="257"/>
      <c r="F117" s="257"/>
      <c r="G117" s="418"/>
      <c r="H117" s="201">
        <f t="shared" si="18"/>
        <v>0</v>
      </c>
      <c r="I117" s="201">
        <f t="shared" si="19"/>
        <v>0</v>
      </c>
      <c r="J117" s="202">
        <f t="shared" si="20"/>
        <v>0</v>
      </c>
    </row>
    <row r="118" spans="1:10">
      <c r="A118" s="209"/>
      <c r="B118" s="258" t="s">
        <v>125</v>
      </c>
      <c r="C118" s="259"/>
      <c r="D118" s="264"/>
      <c r="E118" s="264"/>
      <c r="F118" s="264"/>
      <c r="G118" s="419"/>
      <c r="H118" s="201"/>
      <c r="I118" s="201"/>
      <c r="J118" s="202"/>
    </row>
    <row r="119" spans="1:10" s="149" customFormat="1" ht="18">
      <c r="A119" s="209"/>
      <c r="B119" s="262" t="s">
        <v>59</v>
      </c>
      <c r="C119" s="206" t="s">
        <v>168</v>
      </c>
      <c r="D119" s="257">
        <v>307.44</v>
      </c>
      <c r="E119" s="257"/>
      <c r="F119" s="257"/>
      <c r="G119" s="418"/>
      <c r="H119" s="201">
        <f t="shared" si="18"/>
        <v>0</v>
      </c>
      <c r="I119" s="201">
        <f t="shared" si="19"/>
        <v>0</v>
      </c>
      <c r="J119" s="202">
        <f t="shared" si="20"/>
        <v>0</v>
      </c>
    </row>
    <row r="120" spans="1:10" s="149" customFormat="1" ht="18">
      <c r="A120" s="209"/>
      <c r="B120" s="262" t="s">
        <v>123</v>
      </c>
      <c r="C120" s="206" t="s">
        <v>168</v>
      </c>
      <c r="D120" s="257">
        <v>8.2100000000000009</v>
      </c>
      <c r="E120" s="257"/>
      <c r="F120" s="257"/>
      <c r="G120" s="418"/>
      <c r="H120" s="201">
        <f t="shared" si="18"/>
        <v>0</v>
      </c>
      <c r="I120" s="201">
        <f t="shared" si="19"/>
        <v>0</v>
      </c>
      <c r="J120" s="202">
        <f t="shared" si="20"/>
        <v>0</v>
      </c>
    </row>
    <row r="121" spans="1:10" s="149" customFormat="1" ht="18">
      <c r="A121" s="209"/>
      <c r="B121" s="262" t="s">
        <v>62</v>
      </c>
      <c r="C121" s="206" t="s">
        <v>168</v>
      </c>
      <c r="D121" s="257">
        <v>6.69</v>
      </c>
      <c r="E121" s="257"/>
      <c r="F121" s="257"/>
      <c r="G121" s="418"/>
      <c r="H121" s="201">
        <f t="shared" si="18"/>
        <v>0</v>
      </c>
      <c r="I121" s="201">
        <f t="shared" si="19"/>
        <v>0</v>
      </c>
      <c r="J121" s="202">
        <f t="shared" si="20"/>
        <v>0</v>
      </c>
    </row>
    <row r="122" spans="1:10">
      <c r="A122" s="209"/>
      <c r="B122" s="258" t="s">
        <v>96</v>
      </c>
      <c r="C122" s="259"/>
      <c r="D122" s="264"/>
      <c r="E122" s="264"/>
      <c r="F122" s="264"/>
      <c r="G122" s="419"/>
      <c r="H122" s="201"/>
      <c r="I122" s="201"/>
      <c r="J122" s="202"/>
    </row>
    <row r="123" spans="1:10" s="149" customFormat="1" ht="18">
      <c r="A123" s="209"/>
      <c r="B123" s="262" t="s">
        <v>59</v>
      </c>
      <c r="C123" s="206" t="s">
        <v>168</v>
      </c>
      <c r="D123" s="257">
        <v>287.64999999999998</v>
      </c>
      <c r="E123" s="257"/>
      <c r="F123" s="257"/>
      <c r="G123" s="418"/>
      <c r="H123" s="201">
        <f t="shared" si="18"/>
        <v>0</v>
      </c>
      <c r="I123" s="201">
        <f t="shared" si="19"/>
        <v>0</v>
      </c>
      <c r="J123" s="202">
        <f t="shared" si="20"/>
        <v>0</v>
      </c>
    </row>
    <row r="124" spans="1:10" s="149" customFormat="1" ht="18">
      <c r="A124" s="209"/>
      <c r="B124" s="262" t="s">
        <v>62</v>
      </c>
      <c r="C124" s="206" t="s">
        <v>168</v>
      </c>
      <c r="D124" s="257">
        <v>5.85</v>
      </c>
      <c r="E124" s="257"/>
      <c r="F124" s="257"/>
      <c r="G124" s="418"/>
      <c r="H124" s="201">
        <f t="shared" si="18"/>
        <v>0</v>
      </c>
      <c r="I124" s="201">
        <f t="shared" si="19"/>
        <v>0</v>
      </c>
      <c r="J124" s="202">
        <f t="shared" si="20"/>
        <v>0</v>
      </c>
    </row>
    <row r="125" spans="1:10">
      <c r="A125" s="209"/>
      <c r="B125" s="258" t="s">
        <v>107</v>
      </c>
      <c r="C125" s="259"/>
      <c r="D125" s="264"/>
      <c r="E125" s="264"/>
      <c r="F125" s="264"/>
      <c r="G125" s="419"/>
      <c r="H125" s="201"/>
      <c r="I125" s="201"/>
      <c r="J125" s="202"/>
    </row>
    <row r="126" spans="1:10" s="149" customFormat="1" ht="18">
      <c r="A126" s="209"/>
      <c r="B126" s="262" t="s">
        <v>59</v>
      </c>
      <c r="C126" s="206" t="s">
        <v>168</v>
      </c>
      <c r="D126" s="257">
        <v>167.4</v>
      </c>
      <c r="E126" s="257"/>
      <c r="F126" s="257"/>
      <c r="G126" s="418"/>
      <c r="H126" s="201">
        <f t="shared" si="18"/>
        <v>0</v>
      </c>
      <c r="I126" s="201">
        <f t="shared" si="19"/>
        <v>0</v>
      </c>
      <c r="J126" s="202">
        <f t="shared" si="20"/>
        <v>0</v>
      </c>
    </row>
    <row r="127" spans="1:10">
      <c r="A127" s="209"/>
      <c r="B127" s="258" t="s">
        <v>98</v>
      </c>
      <c r="C127" s="259"/>
      <c r="D127" s="264"/>
      <c r="E127" s="264"/>
      <c r="F127" s="264"/>
      <c r="G127" s="419"/>
      <c r="H127" s="201"/>
      <c r="I127" s="201"/>
      <c r="J127" s="202"/>
    </row>
    <row r="128" spans="1:10" s="149" customFormat="1" ht="18">
      <c r="A128" s="209"/>
      <c r="B128" s="262" t="s">
        <v>59</v>
      </c>
      <c r="C128" s="206" t="s">
        <v>168</v>
      </c>
      <c r="D128" s="257">
        <v>167.99</v>
      </c>
      <c r="E128" s="257"/>
      <c r="F128" s="257"/>
      <c r="G128" s="418"/>
      <c r="H128" s="201">
        <f t="shared" si="18"/>
        <v>0</v>
      </c>
      <c r="I128" s="201">
        <f t="shared" si="19"/>
        <v>0</v>
      </c>
      <c r="J128" s="202">
        <f t="shared" si="20"/>
        <v>0</v>
      </c>
    </row>
    <row r="129" spans="1:10">
      <c r="A129" s="209"/>
      <c r="B129" s="258" t="s">
        <v>126</v>
      </c>
      <c r="C129" s="259"/>
      <c r="D129" s="264"/>
      <c r="E129" s="264"/>
      <c r="F129" s="264"/>
      <c r="G129" s="419"/>
      <c r="H129" s="201"/>
      <c r="I129" s="201"/>
      <c r="J129" s="202"/>
    </row>
    <row r="130" spans="1:10" s="149" customFormat="1" ht="18">
      <c r="A130" s="209"/>
      <c r="B130" s="262" t="s">
        <v>59</v>
      </c>
      <c r="C130" s="206" t="s">
        <v>168</v>
      </c>
      <c r="D130" s="257">
        <v>167.69</v>
      </c>
      <c r="E130" s="257"/>
      <c r="F130" s="257"/>
      <c r="G130" s="418"/>
      <c r="H130" s="201">
        <f t="shared" si="18"/>
        <v>0</v>
      </c>
      <c r="I130" s="201">
        <f t="shared" si="19"/>
        <v>0</v>
      </c>
      <c r="J130" s="202">
        <f t="shared" si="20"/>
        <v>0</v>
      </c>
    </row>
    <row r="131" spans="1:10">
      <c r="A131" s="209"/>
      <c r="B131" s="258" t="s">
        <v>122</v>
      </c>
      <c r="C131" s="259"/>
      <c r="D131" s="264"/>
      <c r="E131" s="264"/>
      <c r="F131" s="264"/>
      <c r="G131" s="419"/>
      <c r="H131" s="201"/>
      <c r="I131" s="201"/>
      <c r="J131" s="202"/>
    </row>
    <row r="132" spans="1:10" s="149" customFormat="1" ht="18">
      <c r="A132" s="209"/>
      <c r="B132" s="262" t="s">
        <v>59</v>
      </c>
      <c r="C132" s="206" t="s">
        <v>168</v>
      </c>
      <c r="D132" s="257">
        <v>145.38999999999999</v>
      </c>
      <c r="E132" s="257"/>
      <c r="F132" s="257"/>
      <c r="G132" s="418"/>
      <c r="H132" s="201">
        <f t="shared" si="18"/>
        <v>0</v>
      </c>
      <c r="I132" s="201">
        <f t="shared" si="19"/>
        <v>0</v>
      </c>
      <c r="J132" s="202">
        <f t="shared" si="20"/>
        <v>0</v>
      </c>
    </row>
    <row r="133" spans="1:10">
      <c r="A133" s="209"/>
      <c r="B133" s="258" t="s">
        <v>101</v>
      </c>
      <c r="C133" s="259"/>
      <c r="D133" s="264"/>
      <c r="E133" s="264"/>
      <c r="F133" s="264"/>
      <c r="G133" s="419"/>
      <c r="H133" s="201"/>
      <c r="I133" s="201"/>
      <c r="J133" s="202"/>
    </row>
    <row r="134" spans="1:10" s="149" customFormat="1" ht="18">
      <c r="A134" s="209"/>
      <c r="B134" s="262" t="s">
        <v>59</v>
      </c>
      <c r="C134" s="206" t="s">
        <v>168</v>
      </c>
      <c r="D134" s="257">
        <v>74.900000000000006</v>
      </c>
      <c r="E134" s="257"/>
      <c r="F134" s="257"/>
      <c r="G134" s="418"/>
      <c r="H134" s="201">
        <f t="shared" si="18"/>
        <v>0</v>
      </c>
      <c r="I134" s="201">
        <f t="shared" si="19"/>
        <v>0</v>
      </c>
      <c r="J134" s="202">
        <f t="shared" si="20"/>
        <v>0</v>
      </c>
    </row>
    <row r="135" spans="1:10">
      <c r="A135" s="209"/>
      <c r="B135" s="258" t="s">
        <v>127</v>
      </c>
      <c r="C135" s="259"/>
      <c r="D135" s="264"/>
      <c r="E135" s="264"/>
      <c r="F135" s="264"/>
      <c r="G135" s="419"/>
      <c r="H135" s="201"/>
      <c r="I135" s="201"/>
      <c r="J135" s="202"/>
    </row>
    <row r="136" spans="1:10" s="149" customFormat="1" ht="18">
      <c r="A136" s="209"/>
      <c r="B136" s="262" t="s">
        <v>59</v>
      </c>
      <c r="C136" s="206" t="s">
        <v>168</v>
      </c>
      <c r="D136" s="257">
        <v>16.399999999999999</v>
      </c>
      <c r="E136" s="257"/>
      <c r="F136" s="257"/>
      <c r="G136" s="418"/>
      <c r="H136" s="201">
        <f t="shared" si="18"/>
        <v>0</v>
      </c>
      <c r="I136" s="201">
        <f t="shared" si="19"/>
        <v>0</v>
      </c>
      <c r="J136" s="202">
        <f t="shared" si="20"/>
        <v>0</v>
      </c>
    </row>
    <row r="137" spans="1:10" s="149" customFormat="1" ht="66.75">
      <c r="A137" s="197">
        <f>A113+1</f>
        <v>313</v>
      </c>
      <c r="B137" s="228" t="s">
        <v>174</v>
      </c>
      <c r="C137" s="206"/>
      <c r="D137" s="202"/>
      <c r="E137" s="202"/>
      <c r="F137" s="202"/>
      <c r="G137" s="418"/>
      <c r="H137" s="201"/>
      <c r="I137" s="201"/>
      <c r="J137" s="202"/>
    </row>
    <row r="138" spans="1:10" s="149" customFormat="1">
      <c r="A138" s="209"/>
      <c r="B138" s="258" t="s">
        <v>107</v>
      </c>
      <c r="C138" s="259"/>
      <c r="D138" s="260"/>
      <c r="E138" s="260"/>
      <c r="F138" s="260"/>
      <c r="G138" s="418"/>
      <c r="H138" s="201"/>
      <c r="I138" s="201"/>
      <c r="J138" s="202"/>
    </row>
    <row r="139" spans="1:10" s="149" customFormat="1" ht="18">
      <c r="A139" s="209"/>
      <c r="B139" s="265" t="s">
        <v>66</v>
      </c>
      <c r="C139" s="206" t="s">
        <v>168</v>
      </c>
      <c r="D139" s="257">
        <v>15.76</v>
      </c>
      <c r="E139" s="257"/>
      <c r="F139" s="257"/>
      <c r="G139" s="418"/>
      <c r="H139" s="201">
        <f t="shared" si="18"/>
        <v>0</v>
      </c>
      <c r="I139" s="201">
        <f t="shared" si="19"/>
        <v>0</v>
      </c>
      <c r="J139" s="202">
        <f t="shared" si="20"/>
        <v>0</v>
      </c>
    </row>
    <row r="140" spans="1:10" s="149" customFormat="1">
      <c r="A140" s="209"/>
      <c r="B140" s="258" t="s">
        <v>100</v>
      </c>
      <c r="C140" s="259"/>
      <c r="D140" s="260"/>
      <c r="E140" s="260"/>
      <c r="F140" s="260"/>
      <c r="G140" s="418"/>
      <c r="H140" s="201"/>
      <c r="I140" s="201"/>
      <c r="J140" s="202"/>
    </row>
    <row r="141" spans="1:10" s="149" customFormat="1" ht="18">
      <c r="A141" s="209"/>
      <c r="B141" s="265" t="s">
        <v>66</v>
      </c>
      <c r="C141" s="206" t="s">
        <v>168</v>
      </c>
      <c r="D141" s="257">
        <v>11.66</v>
      </c>
      <c r="E141" s="257"/>
      <c r="F141" s="257"/>
      <c r="G141" s="418"/>
      <c r="H141" s="201">
        <f t="shared" si="18"/>
        <v>0</v>
      </c>
      <c r="I141" s="201">
        <f t="shared" si="19"/>
        <v>0</v>
      </c>
      <c r="J141" s="202">
        <f t="shared" si="20"/>
        <v>0</v>
      </c>
    </row>
    <row r="142" spans="1:10" s="149" customFormat="1">
      <c r="A142" s="209"/>
      <c r="B142" s="258" t="s">
        <v>128</v>
      </c>
      <c r="C142" s="259"/>
      <c r="D142" s="260"/>
      <c r="E142" s="260"/>
      <c r="F142" s="260"/>
      <c r="G142" s="418"/>
      <c r="H142" s="201"/>
      <c r="I142" s="201"/>
      <c r="J142" s="202"/>
    </row>
    <row r="143" spans="1:10" s="149" customFormat="1" ht="18">
      <c r="A143" s="209"/>
      <c r="B143" s="267" t="s">
        <v>66</v>
      </c>
      <c r="C143" s="206" t="s">
        <v>168</v>
      </c>
      <c r="D143" s="257">
        <v>15.86</v>
      </c>
      <c r="E143" s="257"/>
      <c r="F143" s="257"/>
      <c r="G143" s="418"/>
      <c r="H143" s="201">
        <f t="shared" si="18"/>
        <v>0</v>
      </c>
      <c r="I143" s="201">
        <f t="shared" si="19"/>
        <v>0</v>
      </c>
      <c r="J143" s="202">
        <f t="shared" si="20"/>
        <v>0</v>
      </c>
    </row>
    <row r="144" spans="1:10" s="149" customFormat="1">
      <c r="A144" s="209"/>
      <c r="B144" s="265"/>
      <c r="C144" s="206"/>
      <c r="D144" s="257"/>
      <c r="E144" s="257"/>
      <c r="F144" s="257"/>
      <c r="G144" s="418"/>
      <c r="H144" s="201"/>
      <c r="I144" s="201"/>
      <c r="J144" s="202"/>
    </row>
    <row r="145" spans="1:10" s="149" customFormat="1">
      <c r="A145" s="209"/>
      <c r="B145" s="265" t="s">
        <v>147</v>
      </c>
      <c r="C145" s="206" t="s">
        <v>161</v>
      </c>
      <c r="D145" s="257">
        <v>265</v>
      </c>
      <c r="E145" s="257"/>
      <c r="F145" s="257"/>
      <c r="G145" s="418"/>
      <c r="H145" s="201">
        <f t="shared" si="18"/>
        <v>0</v>
      </c>
      <c r="I145" s="201">
        <f t="shared" si="19"/>
        <v>0</v>
      </c>
      <c r="J145" s="202">
        <f t="shared" si="20"/>
        <v>0</v>
      </c>
    </row>
    <row r="146" spans="1:10" ht="108.75" customHeight="1">
      <c r="A146" s="197">
        <f>A137+1</f>
        <v>314</v>
      </c>
      <c r="B146" s="228" t="s">
        <v>175</v>
      </c>
      <c r="C146" s="206"/>
      <c r="D146" s="257"/>
      <c r="E146" s="257"/>
      <c r="F146" s="257"/>
      <c r="G146" s="418"/>
      <c r="H146" s="201"/>
      <c r="I146" s="201"/>
      <c r="J146" s="202"/>
    </row>
    <row r="147" spans="1:10" s="149" customFormat="1">
      <c r="A147" s="209"/>
      <c r="B147" s="258" t="s">
        <v>94</v>
      </c>
      <c r="C147" s="259"/>
      <c r="D147" s="260"/>
      <c r="E147" s="260"/>
      <c r="F147" s="260"/>
      <c r="G147" s="419"/>
      <c r="H147" s="201"/>
      <c r="I147" s="201"/>
      <c r="J147" s="202"/>
    </row>
    <row r="148" spans="1:10" s="149" customFormat="1" ht="18">
      <c r="A148" s="209"/>
      <c r="B148" s="265" t="s">
        <v>129</v>
      </c>
      <c r="C148" s="206" t="s">
        <v>168</v>
      </c>
      <c r="D148" s="257">
        <v>129.43</v>
      </c>
      <c r="E148" s="257"/>
      <c r="F148" s="257"/>
      <c r="G148" s="418"/>
      <c r="H148" s="201">
        <f t="shared" si="18"/>
        <v>0</v>
      </c>
      <c r="I148" s="201">
        <f t="shared" si="19"/>
        <v>0</v>
      </c>
      <c r="J148" s="202">
        <f t="shared" si="20"/>
        <v>0</v>
      </c>
    </row>
    <row r="149" spans="1:10" s="149" customFormat="1">
      <c r="A149" s="209"/>
      <c r="B149" s="258" t="s">
        <v>96</v>
      </c>
      <c r="C149" s="259"/>
      <c r="D149" s="260"/>
      <c r="E149" s="260"/>
      <c r="F149" s="260"/>
      <c r="G149" s="418"/>
      <c r="H149" s="201"/>
      <c r="I149" s="201"/>
      <c r="J149" s="202"/>
    </row>
    <row r="150" spans="1:10" s="149" customFormat="1" ht="18">
      <c r="A150" s="209"/>
      <c r="B150" s="265" t="s">
        <v>129</v>
      </c>
      <c r="C150" s="206" t="s">
        <v>168</v>
      </c>
      <c r="D150" s="257">
        <v>189.77</v>
      </c>
      <c r="E150" s="257"/>
      <c r="F150" s="257"/>
      <c r="G150" s="418"/>
      <c r="H150" s="201">
        <f t="shared" si="18"/>
        <v>0</v>
      </c>
      <c r="I150" s="201">
        <f t="shared" si="19"/>
        <v>0</v>
      </c>
      <c r="J150" s="202">
        <f t="shared" si="20"/>
        <v>0</v>
      </c>
    </row>
    <row r="151" spans="1:10" s="149" customFormat="1">
      <c r="A151" s="209"/>
      <c r="B151" s="258" t="s">
        <v>107</v>
      </c>
      <c r="C151" s="259"/>
      <c r="D151" s="260"/>
      <c r="E151" s="260"/>
      <c r="F151" s="260"/>
      <c r="G151" s="418"/>
      <c r="H151" s="201"/>
      <c r="I151" s="201"/>
      <c r="J151" s="202"/>
    </row>
    <row r="152" spans="1:10" s="149" customFormat="1" ht="18">
      <c r="A152" s="209"/>
      <c r="B152" s="265" t="s">
        <v>129</v>
      </c>
      <c r="C152" s="206" t="s">
        <v>168</v>
      </c>
      <c r="D152" s="257">
        <v>168.37</v>
      </c>
      <c r="E152" s="257"/>
      <c r="F152" s="257"/>
      <c r="G152" s="418"/>
      <c r="H152" s="201">
        <f t="shared" si="18"/>
        <v>0</v>
      </c>
      <c r="I152" s="201">
        <f t="shared" si="19"/>
        <v>0</v>
      </c>
      <c r="J152" s="202">
        <f t="shared" si="20"/>
        <v>0</v>
      </c>
    </row>
    <row r="153" spans="1:10">
      <c r="A153" s="209"/>
      <c r="B153" s="268"/>
      <c r="C153" s="232"/>
      <c r="D153" s="269"/>
      <c r="E153" s="269"/>
      <c r="F153" s="269"/>
      <c r="G153" s="420"/>
      <c r="H153" s="270"/>
      <c r="I153" s="270"/>
      <c r="J153" s="227"/>
    </row>
    <row r="154" spans="1:10" ht="26.25" thickBot="1">
      <c r="A154" s="211">
        <f>A27</f>
        <v>300</v>
      </c>
      <c r="B154" s="212" t="s">
        <v>40</v>
      </c>
      <c r="C154" s="213"/>
      <c r="D154" s="214"/>
      <c r="E154" s="214"/>
      <c r="F154" s="214"/>
      <c r="G154" s="411"/>
      <c r="H154" s="215"/>
      <c r="I154" s="216">
        <f>SUM(I28:I153)</f>
        <v>0</v>
      </c>
      <c r="J154" s="216">
        <f>SUM(J28:J153)</f>
        <v>0</v>
      </c>
    </row>
    <row r="155" spans="1:10" ht="15.75" thickTop="1">
      <c r="A155" s="204"/>
      <c r="B155" s="271"/>
      <c r="C155" s="272"/>
      <c r="D155" s="273"/>
      <c r="E155" s="274"/>
      <c r="F155" s="274"/>
      <c r="G155" s="421"/>
      <c r="H155" s="275"/>
      <c r="I155" s="275"/>
      <c r="J155" s="276" t="s">
        <v>56</v>
      </c>
    </row>
    <row r="156" spans="1:10" ht="15.75" thickBot="1">
      <c r="A156" s="277">
        <v>400</v>
      </c>
      <c r="B156" s="278" t="s">
        <v>26</v>
      </c>
      <c r="C156" s="279"/>
      <c r="D156" s="280"/>
      <c r="E156" s="280"/>
      <c r="F156" s="280"/>
      <c r="G156" s="422"/>
      <c r="H156" s="281"/>
      <c r="I156" s="281"/>
      <c r="J156" s="282"/>
    </row>
    <row r="157" spans="1:10">
      <c r="A157" s="242"/>
      <c r="B157" s="283"/>
      <c r="C157" s="284"/>
      <c r="D157" s="285"/>
      <c r="E157" s="285"/>
      <c r="F157" s="285"/>
      <c r="G157" s="423"/>
      <c r="H157" s="381"/>
      <c r="I157" s="381"/>
      <c r="J157" s="286"/>
    </row>
    <row r="158" spans="1:10" ht="140.25">
      <c r="A158" s="197">
        <f>A156+1</f>
        <v>401</v>
      </c>
      <c r="B158" s="228" t="s">
        <v>63</v>
      </c>
      <c r="C158" s="206"/>
      <c r="D158" s="202"/>
      <c r="E158" s="202"/>
      <c r="F158" s="202"/>
      <c r="G158" s="418"/>
      <c r="H158" s="201"/>
      <c r="I158" s="201"/>
      <c r="J158" s="202"/>
    </row>
    <row r="159" spans="1:10">
      <c r="A159" s="209"/>
      <c r="B159" s="287" t="s">
        <v>30</v>
      </c>
      <c r="C159" s="206" t="s">
        <v>31</v>
      </c>
      <c r="D159" s="202">
        <v>2636221.87</v>
      </c>
      <c r="E159" s="202"/>
      <c r="F159" s="202"/>
      <c r="G159" s="418"/>
      <c r="H159" s="201">
        <f>G159*1.2</f>
        <v>0</v>
      </c>
      <c r="I159" s="201">
        <f>D159*G159</f>
        <v>0</v>
      </c>
      <c r="J159" s="202">
        <f>I159*1.2</f>
        <v>0</v>
      </c>
    </row>
    <row r="160" spans="1:10">
      <c r="A160" s="209"/>
      <c r="B160" s="288" t="s">
        <v>148</v>
      </c>
      <c r="C160" s="249" t="s">
        <v>31</v>
      </c>
      <c r="D160" s="264">
        <v>93934</v>
      </c>
      <c r="E160" s="264"/>
      <c r="F160" s="264"/>
      <c r="G160" s="419"/>
      <c r="H160" s="201">
        <f>G160*1.2</f>
        <v>0</v>
      </c>
      <c r="I160" s="201">
        <f>D160*G160</f>
        <v>0</v>
      </c>
      <c r="J160" s="202">
        <f>I160*1.2</f>
        <v>0</v>
      </c>
    </row>
    <row r="161" spans="1:10">
      <c r="A161" s="289"/>
      <c r="B161" s="290"/>
      <c r="C161" s="249"/>
      <c r="D161" s="264"/>
      <c r="E161" s="264"/>
      <c r="F161" s="264"/>
      <c r="G161" s="419"/>
      <c r="H161" s="261"/>
      <c r="I161" s="261"/>
      <c r="J161" s="247"/>
    </row>
    <row r="162" spans="1:10" ht="15.75" thickBot="1">
      <c r="A162" s="291">
        <f>A156</f>
        <v>400</v>
      </c>
      <c r="B162" s="212" t="s">
        <v>38</v>
      </c>
      <c r="C162" s="213"/>
      <c r="D162" s="214"/>
      <c r="E162" s="214"/>
      <c r="F162" s="214"/>
      <c r="G162" s="411"/>
      <c r="H162" s="215"/>
      <c r="I162" s="216">
        <f>SUM(I157:I161)</f>
        <v>0</v>
      </c>
      <c r="J162" s="216">
        <f>SUM(J157:J161)</f>
        <v>0</v>
      </c>
    </row>
    <row r="163" spans="1:10" ht="15.75" thickTop="1">
      <c r="A163" s="292"/>
      <c r="B163" s="293"/>
      <c r="C163" s="294"/>
      <c r="D163" s="295"/>
      <c r="E163" s="295"/>
      <c r="F163" s="295"/>
      <c r="G163" s="424"/>
      <c r="H163" s="381"/>
      <c r="I163" s="381"/>
      <c r="J163" s="296"/>
    </row>
    <row r="164" spans="1:10" ht="15.75" thickBot="1">
      <c r="A164" s="277">
        <v>500</v>
      </c>
      <c r="B164" s="278" t="s">
        <v>32</v>
      </c>
      <c r="C164" s="279"/>
      <c r="D164" s="280"/>
      <c r="E164" s="280"/>
      <c r="F164" s="280"/>
      <c r="G164" s="422"/>
      <c r="H164" s="281"/>
      <c r="I164" s="281"/>
      <c r="J164" s="282"/>
    </row>
    <row r="165" spans="1:10">
      <c r="A165" s="204"/>
      <c r="B165" s="297"/>
      <c r="C165" s="298"/>
      <c r="D165" s="299"/>
      <c r="E165" s="299"/>
      <c r="F165" s="299"/>
      <c r="G165" s="415"/>
      <c r="H165" s="240"/>
      <c r="I165" s="240"/>
      <c r="J165" s="300"/>
    </row>
    <row r="166" spans="1:10" ht="270" customHeight="1">
      <c r="A166" s="197">
        <f>A164+1</f>
        <v>501</v>
      </c>
      <c r="B166" s="301" t="s">
        <v>60</v>
      </c>
      <c r="C166" s="206"/>
      <c r="D166" s="202"/>
      <c r="E166" s="202"/>
      <c r="F166" s="202"/>
      <c r="G166" s="418"/>
      <c r="H166" s="201"/>
      <c r="I166" s="201"/>
      <c r="J166" s="202"/>
    </row>
    <row r="167" spans="1:10" ht="63.75">
      <c r="A167" s="209"/>
      <c r="B167" s="228" t="s">
        <v>64</v>
      </c>
      <c r="C167" s="206"/>
      <c r="D167" s="202"/>
      <c r="E167" s="202"/>
      <c r="F167" s="202"/>
      <c r="G167" s="418"/>
      <c r="H167" s="201"/>
      <c r="I167" s="201"/>
      <c r="J167" s="202"/>
    </row>
    <row r="168" spans="1:10" ht="51">
      <c r="A168" s="209"/>
      <c r="B168" s="302" t="s">
        <v>65</v>
      </c>
      <c r="C168" s="206"/>
      <c r="D168" s="202"/>
      <c r="E168" s="202"/>
      <c r="F168" s="202"/>
      <c r="G168" s="418"/>
      <c r="H168" s="201"/>
      <c r="I168" s="201"/>
      <c r="J168" s="202"/>
    </row>
    <row r="169" spans="1:10">
      <c r="A169" s="209"/>
      <c r="B169" s="303" t="s">
        <v>145</v>
      </c>
      <c r="C169" s="304" t="s">
        <v>37</v>
      </c>
      <c r="D169" s="305">
        <v>16454.310000000001</v>
      </c>
      <c r="E169" s="306"/>
      <c r="F169" s="306"/>
      <c r="G169" s="425"/>
      <c r="H169" s="201">
        <f t="shared" ref="H169:H173" si="21">G169*1.2</f>
        <v>0</v>
      </c>
      <c r="I169" s="201">
        <f t="shared" ref="I169:I173" si="22">D169*G169</f>
        <v>0</v>
      </c>
      <c r="J169" s="202">
        <f t="shared" ref="J169:J173" si="23">I169*1.2</f>
        <v>0</v>
      </c>
    </row>
    <row r="170" spans="1:10">
      <c r="A170" s="209"/>
      <c r="B170" s="303" t="s">
        <v>146</v>
      </c>
      <c r="C170" s="304" t="s">
        <v>37</v>
      </c>
      <c r="D170" s="305">
        <v>840.74</v>
      </c>
      <c r="E170" s="306"/>
      <c r="F170" s="306"/>
      <c r="G170" s="425"/>
      <c r="H170" s="201">
        <f t="shared" si="21"/>
        <v>0</v>
      </c>
      <c r="I170" s="201">
        <f>D170*G170</f>
        <v>0</v>
      </c>
      <c r="J170" s="202">
        <f t="shared" si="23"/>
        <v>0</v>
      </c>
    </row>
    <row r="171" spans="1:10" ht="76.5">
      <c r="A171" s="197">
        <f>A166+1</f>
        <v>502</v>
      </c>
      <c r="B171" s="228" t="s">
        <v>79</v>
      </c>
      <c r="C171" s="206"/>
      <c r="D171" s="202"/>
      <c r="E171" s="202"/>
      <c r="F171" s="202"/>
      <c r="G171" s="418"/>
      <c r="H171" s="201"/>
      <c r="I171" s="201"/>
      <c r="J171" s="202"/>
    </row>
    <row r="172" spans="1:10">
      <c r="A172" s="209"/>
      <c r="B172" s="307" t="s">
        <v>150</v>
      </c>
      <c r="C172" s="304" t="s">
        <v>77</v>
      </c>
      <c r="D172" s="308">
        <v>124</v>
      </c>
      <c r="E172" s="309"/>
      <c r="F172" s="309"/>
      <c r="G172" s="425"/>
      <c r="H172" s="201">
        <f t="shared" si="21"/>
        <v>0</v>
      </c>
      <c r="I172" s="201">
        <f t="shared" si="22"/>
        <v>0</v>
      </c>
      <c r="J172" s="202">
        <f t="shared" si="23"/>
        <v>0</v>
      </c>
    </row>
    <row r="173" spans="1:10">
      <c r="A173" s="209"/>
      <c r="B173" s="15" t="s">
        <v>149</v>
      </c>
      <c r="C173" s="304" t="s">
        <v>77</v>
      </c>
      <c r="D173" s="308">
        <v>20</v>
      </c>
      <c r="E173" s="309"/>
      <c r="F173" s="309"/>
      <c r="G173" s="425"/>
      <c r="H173" s="201">
        <f t="shared" si="21"/>
        <v>0</v>
      </c>
      <c r="I173" s="201">
        <f t="shared" si="22"/>
        <v>0</v>
      </c>
      <c r="J173" s="202">
        <f t="shared" si="23"/>
        <v>0</v>
      </c>
    </row>
    <row r="174" spans="1:10">
      <c r="A174" s="209"/>
      <c r="B174" s="310"/>
      <c r="C174" s="181"/>
      <c r="D174" s="311"/>
      <c r="E174" s="311"/>
      <c r="F174" s="311"/>
      <c r="G174" s="421"/>
      <c r="H174" s="382"/>
      <c r="I174" s="382"/>
      <c r="J174" s="312"/>
    </row>
    <row r="175" spans="1:10" ht="15.75" thickBot="1">
      <c r="A175" s="291">
        <f>A164</f>
        <v>500</v>
      </c>
      <c r="B175" s="212" t="s">
        <v>42</v>
      </c>
      <c r="C175" s="213"/>
      <c r="D175" s="214"/>
      <c r="E175" s="214"/>
      <c r="F175" s="214"/>
      <c r="G175" s="426"/>
      <c r="H175" s="313"/>
      <c r="I175" s="314">
        <f>SUM(I165:I174)</f>
        <v>0</v>
      </c>
      <c r="J175" s="314">
        <f>SUM(J165:J174)</f>
        <v>0</v>
      </c>
    </row>
    <row r="176" spans="1:10" ht="15.75" thickTop="1">
      <c r="A176" s="315"/>
      <c r="B176" s="316"/>
      <c r="C176" s="317"/>
      <c r="D176" s="318"/>
      <c r="E176" s="318"/>
      <c r="F176" s="318"/>
      <c r="G176" s="427"/>
      <c r="H176" s="319"/>
      <c r="I176" s="319"/>
      <c r="J176" s="320"/>
    </row>
    <row r="177" spans="1:10" s="327" customFormat="1" ht="13.5" customHeight="1" thickBot="1">
      <c r="A177" s="321"/>
      <c r="B177" s="322"/>
      <c r="C177" s="323"/>
      <c r="D177" s="324"/>
      <c r="E177" s="324"/>
      <c r="F177" s="324"/>
      <c r="G177" s="428"/>
      <c r="H177" s="325"/>
      <c r="I177" s="325"/>
      <c r="J177" s="326"/>
    </row>
    <row r="178" spans="1:10" s="149" customFormat="1" ht="21.75" thickTop="1" thickBot="1">
      <c r="A178" s="328"/>
      <c r="B178" s="329" t="s">
        <v>43</v>
      </c>
      <c r="C178" s="330"/>
      <c r="D178" s="331"/>
      <c r="E178" s="331"/>
      <c r="F178" s="331"/>
      <c r="G178" s="429"/>
      <c r="H178" s="332"/>
      <c r="I178" s="332"/>
      <c r="J178" s="333"/>
    </row>
    <row r="179" spans="1:10" s="149" customFormat="1" ht="15.75" thickTop="1">
      <c r="A179" s="334">
        <f>A11</f>
        <v>101</v>
      </c>
      <c r="B179" s="335" t="str">
        <f>B11</f>
        <v>PRETHODNI RADOVI UKUPNO:</v>
      </c>
      <c r="C179" s="336"/>
      <c r="D179" s="337"/>
      <c r="E179" s="337"/>
      <c r="F179" s="337"/>
      <c r="G179" s="430"/>
      <c r="H179" s="311"/>
      <c r="I179" s="338">
        <f>I11</f>
        <v>0</v>
      </c>
      <c r="J179" s="338">
        <f>J11</f>
        <v>0</v>
      </c>
    </row>
    <row r="180" spans="1:10" s="149" customFormat="1" ht="20.25">
      <c r="A180" s="339"/>
      <c r="B180" s="80"/>
      <c r="C180" s="336"/>
      <c r="D180" s="337"/>
      <c r="E180" s="337"/>
      <c r="F180" s="337"/>
      <c r="G180" s="430"/>
      <c r="H180" s="311"/>
      <c r="I180" s="311"/>
      <c r="J180" s="340"/>
    </row>
    <row r="181" spans="1:10" s="149" customFormat="1">
      <c r="A181" s="341">
        <f>A25</f>
        <v>200</v>
      </c>
      <c r="B181" s="342" t="str">
        <f>B25</f>
        <v>ZEMLJANI RADOVI UKUPNO:</v>
      </c>
      <c r="C181" s="343"/>
      <c r="D181" s="344"/>
      <c r="E181" s="344"/>
      <c r="F181" s="344"/>
      <c r="G181" s="431"/>
      <c r="H181" s="345"/>
      <c r="I181" s="346">
        <f>I25</f>
        <v>0</v>
      </c>
      <c r="J181" s="346">
        <f>J25</f>
        <v>0</v>
      </c>
    </row>
    <row r="182" spans="1:10" s="149" customFormat="1" ht="15.75" thickBot="1">
      <c r="A182" s="347"/>
      <c r="B182" s="348"/>
      <c r="C182" s="343"/>
      <c r="D182" s="344"/>
      <c r="E182" s="344"/>
      <c r="F182" s="344"/>
      <c r="G182" s="431"/>
      <c r="H182" s="345"/>
      <c r="I182" s="345"/>
      <c r="J182" s="349"/>
    </row>
    <row r="183" spans="1:10" s="149" customFormat="1" ht="43.5" thickBot="1">
      <c r="A183" s="350">
        <f>A154</f>
        <v>300</v>
      </c>
      <c r="B183" s="351" t="str">
        <f>B154</f>
        <v>BETONSKI I ARMIRANOBETONSKII RADOVI UKUPNO:</v>
      </c>
      <c r="C183" s="352"/>
      <c r="D183" s="352"/>
      <c r="E183" s="352"/>
      <c r="F183" s="352"/>
      <c r="G183" s="432"/>
      <c r="H183" s="383"/>
      <c r="I183" s="353">
        <f>I154</f>
        <v>0</v>
      </c>
      <c r="J183" s="353">
        <f>J154</f>
        <v>0</v>
      </c>
    </row>
    <row r="184" spans="1:10" s="149" customFormat="1" ht="12.75" thickBot="1">
      <c r="A184" s="354"/>
      <c r="B184" s="355"/>
      <c r="C184" s="356"/>
      <c r="D184" s="357"/>
      <c r="E184" s="357"/>
      <c r="F184" s="357"/>
      <c r="G184" s="433"/>
      <c r="H184" s="358"/>
      <c r="I184" s="358"/>
      <c r="J184" s="359"/>
    </row>
    <row r="185" spans="1:10" s="149" customFormat="1" thickBot="1">
      <c r="A185" s="350">
        <f>A162</f>
        <v>400</v>
      </c>
      <c r="B185" s="351" t="str">
        <f>B162</f>
        <v>ARMIRAČKI RADOVI UKUPNO:</v>
      </c>
      <c r="C185" s="352"/>
      <c r="D185" s="352"/>
      <c r="E185" s="352"/>
      <c r="F185" s="352"/>
      <c r="G185" s="432"/>
      <c r="H185" s="383"/>
      <c r="I185" s="353">
        <f>I162</f>
        <v>0</v>
      </c>
      <c r="J185" s="353">
        <f>J162</f>
        <v>0</v>
      </c>
    </row>
    <row r="186" spans="1:10" s="149" customFormat="1" ht="12.75" thickBot="1">
      <c r="A186" s="354"/>
      <c r="B186" s="355"/>
      <c r="C186" s="356"/>
      <c r="D186" s="357"/>
      <c r="E186" s="357"/>
      <c r="F186" s="357"/>
      <c r="G186" s="433"/>
      <c r="H186" s="358"/>
      <c r="I186" s="358"/>
      <c r="J186" s="359"/>
    </row>
    <row r="187" spans="1:10" s="149" customFormat="1" thickBot="1">
      <c r="A187" s="350">
        <f>A164</f>
        <v>500</v>
      </c>
      <c r="B187" s="351" t="str">
        <f>B175</f>
        <v>ČELIČARSKI RADOVI UKUPNO:</v>
      </c>
      <c r="C187" s="352"/>
      <c r="D187" s="352"/>
      <c r="E187" s="352"/>
      <c r="F187" s="352"/>
      <c r="G187" s="432"/>
      <c r="H187" s="383"/>
      <c r="I187" s="353">
        <f>I175</f>
        <v>0</v>
      </c>
      <c r="J187" s="353">
        <f>J175</f>
        <v>0</v>
      </c>
    </row>
    <row r="188" spans="1:10" s="149" customFormat="1" ht="14.25">
      <c r="A188" s="350">
        <f>A165</f>
        <v>0</v>
      </c>
      <c r="B188" s="351">
        <f>B176</f>
        <v>0</v>
      </c>
      <c r="C188" s="352"/>
      <c r="D188" s="352"/>
      <c r="E188" s="352"/>
      <c r="F188" s="352"/>
      <c r="G188" s="432"/>
      <c r="H188" s="383"/>
      <c r="I188" s="383"/>
      <c r="J188" s="360"/>
    </row>
    <row r="189" spans="1:10" s="149" customFormat="1" ht="15.75" thickBot="1">
      <c r="A189" s="361"/>
      <c r="B189" s="362"/>
      <c r="C189" s="343"/>
      <c r="D189" s="344"/>
      <c r="E189" s="344"/>
      <c r="F189" s="344"/>
      <c r="G189" s="434"/>
      <c r="H189" s="345"/>
      <c r="I189" s="345"/>
      <c r="J189" s="363"/>
    </row>
    <row r="190" spans="1:10" s="149" customFormat="1" thickBot="1">
      <c r="A190" s="364" t="s">
        <v>67</v>
      </c>
      <c r="B190" s="365" t="s">
        <v>136</v>
      </c>
      <c r="C190" s="366"/>
      <c r="D190" s="367"/>
      <c r="E190" s="367"/>
      <c r="F190" s="367"/>
      <c r="G190" s="435"/>
      <c r="H190" s="368"/>
      <c r="I190" s="369">
        <f>SUM(I179:I189)</f>
        <v>0</v>
      </c>
      <c r="J190" s="369">
        <f>SUM(J179:J189)</f>
        <v>0</v>
      </c>
    </row>
    <row r="191" spans="1:10">
      <c r="A191" s="370"/>
      <c r="B191" s="371"/>
      <c r="C191" s="372"/>
      <c r="D191" s="318"/>
      <c r="E191" s="318"/>
      <c r="F191" s="318"/>
      <c r="G191" s="427"/>
      <c r="H191" s="319"/>
      <c r="I191" s="319"/>
      <c r="J191" s="174"/>
    </row>
    <row r="192" spans="1:10">
      <c r="G192" s="436"/>
    </row>
  </sheetData>
  <sheetProtection password="CC3D" sheet="1" objects="1" scenarios="1"/>
  <mergeCells count="1">
    <mergeCell ref="C2:G2"/>
  </mergeCells>
  <pageMargins left="0.98425196850393704" right="0.19685039370078741" top="0.19685039370078741" bottom="0.19685039370078741" header="0.19685039370078741" footer="0.19685039370078741"/>
  <pageSetup paperSize="9" scale="96" firstPageNumber="15" orientation="portrait" useFirstPageNumber="1" r:id="rId1"/>
  <headerFooter alignWithMargins="0">
    <oddHeader>&amp;R
2.1.&amp;P</oddHeader>
  </headerFooter>
  <rowBreaks count="8" manualBreakCount="8">
    <brk id="26" max="7" man="1"/>
    <brk id="74" max="7" man="1"/>
    <brk id="103" max="7" man="1"/>
    <brk id="121" max="7" man="1"/>
    <brk id="137" max="7" man="1"/>
    <brk id="163" max="7" man="1"/>
    <brk id="166" max="7" man="1"/>
    <brk id="176" max="7" man="1"/>
  </rowBreaks>
  <colBreaks count="1" manualBreakCount="1">
    <brk id="9" max="19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47"/>
  <sheetViews>
    <sheetView showZeros="0" view="pageBreakPreview" topLeftCell="A2" zoomScaleNormal="86" zoomScaleSheetLayoutView="100" workbookViewId="0">
      <pane ySplit="2" topLeftCell="A25" activePane="bottomLeft" state="frozen"/>
      <selection activeCell="A2" sqref="A2"/>
      <selection pane="bottomLeft" activeCell="G4" sqref="G4:G47"/>
    </sheetView>
  </sheetViews>
  <sheetFormatPr defaultRowHeight="15"/>
  <cols>
    <col min="1" max="1" width="6.5703125" style="373" customWidth="1"/>
    <col min="2" max="2" width="40.140625" style="374" customWidth="1"/>
    <col min="3" max="3" width="10.5703125" style="375" customWidth="1"/>
    <col min="4" max="4" width="15.42578125" style="376" customWidth="1"/>
    <col min="5" max="6" width="8.7109375" style="376" hidden="1" customWidth="1"/>
    <col min="7" max="7" width="16.140625" style="377" customWidth="1"/>
    <col min="8" max="8" width="10.85546875" style="377" customWidth="1"/>
    <col min="9" max="9" width="14.85546875" style="376" customWidth="1"/>
    <col min="10" max="10" width="17" style="376" customWidth="1"/>
    <col min="11" max="11" width="13.7109375" style="217" customWidth="1"/>
    <col min="12" max="41" width="9.140625" style="217" customWidth="1"/>
    <col min="42" max="47" width="9.140625" style="217"/>
    <col min="48" max="48" width="8.85546875" style="217" customWidth="1"/>
    <col min="49" max="16384" width="9.140625" style="217"/>
  </cols>
  <sheetData>
    <row r="1" spans="1:12" s="176" customFormat="1" hidden="1" thickBot="1">
      <c r="A1" s="171"/>
      <c r="B1" s="172">
        <v>41842</v>
      </c>
      <c r="C1" s="173"/>
      <c r="D1" s="174"/>
      <c r="E1" s="174"/>
      <c r="F1" s="174"/>
      <c r="G1" s="175">
        <v>116</v>
      </c>
      <c r="H1" s="175"/>
      <c r="I1" s="174"/>
      <c r="J1" s="174"/>
    </row>
    <row r="2" spans="1:12" s="181" customFormat="1" ht="56.25" customHeight="1" thickBot="1">
      <c r="A2" s="177"/>
      <c r="B2" s="178" t="s">
        <v>84</v>
      </c>
      <c r="C2" s="452" t="s">
        <v>81</v>
      </c>
      <c r="D2" s="453"/>
      <c r="E2" s="453"/>
      <c r="F2" s="453"/>
      <c r="G2" s="454"/>
      <c r="H2" s="179"/>
      <c r="I2" s="180"/>
      <c r="J2" s="180" t="s">
        <v>36</v>
      </c>
    </row>
    <row r="3" spans="1:12" s="185" customFormat="1" ht="39.75" customHeight="1" thickBot="1">
      <c r="A3" s="182" t="s">
        <v>4</v>
      </c>
      <c r="B3" s="183" t="s">
        <v>5</v>
      </c>
      <c r="C3" s="384" t="s">
        <v>179</v>
      </c>
      <c r="D3" s="385" t="s">
        <v>2</v>
      </c>
      <c r="E3" s="184" t="s">
        <v>82</v>
      </c>
      <c r="F3" s="184" t="s">
        <v>83</v>
      </c>
      <c r="G3" s="386" t="s">
        <v>180</v>
      </c>
      <c r="H3" s="387" t="s">
        <v>181</v>
      </c>
      <c r="I3" s="389" t="s">
        <v>182</v>
      </c>
      <c r="J3" s="388" t="s">
        <v>183</v>
      </c>
    </row>
    <row r="4" spans="1:12" s="176" customFormat="1" ht="14.25">
      <c r="A4" s="186"/>
      <c r="B4" s="187"/>
      <c r="C4" s="188"/>
      <c r="D4" s="189"/>
      <c r="E4" s="189"/>
      <c r="F4" s="189"/>
      <c r="G4" s="408"/>
      <c r="H4" s="190"/>
      <c r="I4" s="189"/>
      <c r="J4" s="189"/>
    </row>
    <row r="5" spans="1:12" s="149" customFormat="1" ht="29.25" thickBot="1">
      <c r="A5" s="191">
        <v>100</v>
      </c>
      <c r="B5" s="192" t="s">
        <v>61</v>
      </c>
      <c r="C5" s="193"/>
      <c r="D5" s="194"/>
      <c r="E5" s="194"/>
      <c r="F5" s="194"/>
      <c r="G5" s="409"/>
      <c r="H5" s="195"/>
      <c r="I5" s="196"/>
      <c r="J5" s="196"/>
    </row>
    <row r="6" spans="1:12" s="149" customFormat="1">
      <c r="A6" s="204"/>
      <c r="B6" s="237"/>
      <c r="C6" s="238"/>
      <c r="D6" s="239"/>
      <c r="E6" s="239"/>
      <c r="F6" s="239"/>
      <c r="G6" s="415"/>
      <c r="H6" s="275"/>
      <c r="I6" s="241"/>
      <c r="J6" s="241"/>
    </row>
    <row r="7" spans="1:12" s="149" customFormat="1">
      <c r="A7" s="242"/>
      <c r="B7" s="243" t="s">
        <v>78</v>
      </c>
      <c r="C7" s="244"/>
      <c r="D7" s="245"/>
      <c r="E7" s="245"/>
      <c r="F7" s="245"/>
      <c r="G7" s="416"/>
      <c r="H7" s="201"/>
      <c r="I7" s="201"/>
      <c r="J7" s="202"/>
    </row>
    <row r="8" spans="1:12" s="149" customFormat="1">
      <c r="A8" s="242"/>
      <c r="B8" s="243"/>
      <c r="C8" s="244"/>
      <c r="D8" s="245"/>
      <c r="E8" s="245"/>
      <c r="F8" s="245"/>
      <c r="G8" s="416"/>
      <c r="H8" s="246"/>
      <c r="I8" s="247"/>
      <c r="J8" s="247"/>
    </row>
    <row r="9" spans="1:12" s="149" customFormat="1" ht="51">
      <c r="A9" s="197">
        <f>A5+1</f>
        <v>101</v>
      </c>
      <c r="B9" s="208" t="s">
        <v>152</v>
      </c>
      <c r="C9" s="199"/>
      <c r="D9" s="200"/>
      <c r="E9" s="200"/>
      <c r="F9" s="200"/>
      <c r="G9" s="410"/>
      <c r="H9" s="201"/>
      <c r="I9" s="201"/>
      <c r="J9" s="202"/>
      <c r="K9" s="203"/>
    </row>
    <row r="10" spans="1:12" s="149" customFormat="1">
      <c r="A10" s="204"/>
      <c r="B10" s="205"/>
      <c r="C10" s="206" t="s">
        <v>76</v>
      </c>
      <c r="D10" s="200">
        <v>327</v>
      </c>
      <c r="E10" s="200"/>
      <c r="F10" s="200"/>
      <c r="G10" s="410"/>
      <c r="H10" s="201">
        <f>G10*1.2</f>
        <v>0</v>
      </c>
      <c r="I10" s="202">
        <f>D10*G10</f>
        <v>0</v>
      </c>
      <c r="J10" s="202">
        <f>I10*1.2</f>
        <v>0</v>
      </c>
      <c r="L10" s="207"/>
    </row>
    <row r="11" spans="1:12" s="149" customFormat="1">
      <c r="A11" s="204"/>
      <c r="B11" s="248"/>
      <c r="C11" s="249"/>
      <c r="D11" s="245"/>
      <c r="E11" s="245"/>
      <c r="F11" s="245"/>
      <c r="G11" s="416"/>
      <c r="H11" s="246"/>
      <c r="I11" s="247"/>
      <c r="J11" s="247"/>
      <c r="L11" s="207"/>
    </row>
    <row r="12" spans="1:12" s="149" customFormat="1">
      <c r="A12" s="242"/>
      <c r="B12" s="243" t="s">
        <v>25</v>
      </c>
      <c r="C12" s="244"/>
      <c r="D12" s="245"/>
      <c r="E12" s="245"/>
      <c r="F12" s="245"/>
      <c r="G12" s="416"/>
      <c r="H12" s="246"/>
      <c r="I12" s="247"/>
      <c r="J12" s="247"/>
    </row>
    <row r="13" spans="1:12" ht="79.5">
      <c r="A13" s="197">
        <f>A9+1</f>
        <v>102</v>
      </c>
      <c r="B13" s="228" t="s">
        <v>176</v>
      </c>
      <c r="C13" s="206"/>
      <c r="D13" s="257"/>
      <c r="E13" s="257"/>
      <c r="F13" s="257"/>
      <c r="G13" s="418"/>
      <c r="H13" s="201"/>
      <c r="I13" s="201"/>
      <c r="J13" s="202"/>
    </row>
    <row r="14" spans="1:12" ht="18">
      <c r="A14" s="204"/>
      <c r="B14" s="378"/>
      <c r="C14" s="263" t="s">
        <v>172</v>
      </c>
      <c r="D14" s="257">
        <v>235</v>
      </c>
      <c r="E14" s="257"/>
      <c r="F14" s="257"/>
      <c r="G14" s="418"/>
      <c r="H14" s="201">
        <f t="shared" ref="H14:H18" si="0">G14*1.2</f>
        <v>0</v>
      </c>
      <c r="I14" s="202">
        <f t="shared" ref="I14:I18" si="1">D14*G14</f>
        <v>0</v>
      </c>
      <c r="J14" s="202">
        <f t="shared" ref="J14:J18" si="2">I14*1.2</f>
        <v>0</v>
      </c>
    </row>
    <row r="15" spans="1:12" ht="79.5">
      <c r="A15" s="197">
        <f>A13+1</f>
        <v>103</v>
      </c>
      <c r="B15" s="228" t="s">
        <v>177</v>
      </c>
      <c r="C15" s="206"/>
      <c r="D15" s="257"/>
      <c r="E15" s="257"/>
      <c r="F15" s="257"/>
      <c r="G15" s="418"/>
      <c r="H15" s="201"/>
      <c r="I15" s="201"/>
      <c r="J15" s="202"/>
    </row>
    <row r="16" spans="1:12" ht="18">
      <c r="A16" s="204"/>
      <c r="B16" s="378"/>
      <c r="C16" s="263" t="s">
        <v>172</v>
      </c>
      <c r="D16" s="257">
        <v>87</v>
      </c>
      <c r="E16" s="257"/>
      <c r="F16" s="257"/>
      <c r="G16" s="418"/>
      <c r="H16" s="201">
        <f t="shared" si="0"/>
        <v>0</v>
      </c>
      <c r="I16" s="202">
        <f t="shared" si="1"/>
        <v>0</v>
      </c>
      <c r="J16" s="202">
        <f t="shared" si="2"/>
        <v>0</v>
      </c>
    </row>
    <row r="17" spans="1:10" ht="133.5" customHeight="1">
      <c r="A17" s="197">
        <f>A15+1</f>
        <v>104</v>
      </c>
      <c r="B17" s="228" t="s">
        <v>178</v>
      </c>
      <c r="C17" s="206"/>
      <c r="D17" s="257"/>
      <c r="E17" s="257"/>
      <c r="F17" s="257"/>
      <c r="G17" s="418"/>
      <c r="H17" s="201"/>
      <c r="I17" s="201"/>
      <c r="J17" s="202"/>
    </row>
    <row r="18" spans="1:10" ht="18">
      <c r="A18" s="209"/>
      <c r="B18" s="266"/>
      <c r="C18" s="263" t="s">
        <v>172</v>
      </c>
      <c r="D18" s="257">
        <v>22</v>
      </c>
      <c r="E18" s="257"/>
      <c r="F18" s="257"/>
      <c r="G18" s="418"/>
      <c r="H18" s="201">
        <f t="shared" si="0"/>
        <v>0</v>
      </c>
      <c r="I18" s="202">
        <f t="shared" si="1"/>
        <v>0</v>
      </c>
      <c r="J18" s="202">
        <f t="shared" si="2"/>
        <v>0</v>
      </c>
    </row>
    <row r="19" spans="1:10">
      <c r="A19" s="209"/>
      <c r="B19" s="268"/>
      <c r="C19" s="232"/>
      <c r="D19" s="269"/>
      <c r="E19" s="269"/>
      <c r="F19" s="269"/>
      <c r="G19" s="420"/>
      <c r="H19" s="270"/>
      <c r="I19" s="227"/>
      <c r="J19" s="227"/>
    </row>
    <row r="20" spans="1:10" ht="26.25" thickBot="1">
      <c r="A20" s="211">
        <f>A5</f>
        <v>100</v>
      </c>
      <c r="B20" s="212" t="s">
        <v>40</v>
      </c>
      <c r="C20" s="213"/>
      <c r="D20" s="214"/>
      <c r="E20" s="214"/>
      <c r="F20" s="214"/>
      <c r="G20" s="411"/>
      <c r="H20" s="215"/>
      <c r="I20" s="216">
        <f>SUM(I6:I19)</f>
        <v>0</v>
      </c>
      <c r="J20" s="216">
        <f>SUM(J6:J19)</f>
        <v>0</v>
      </c>
    </row>
    <row r="21" spans="1:10" ht="15.75" thickTop="1">
      <c r="A21" s="204"/>
      <c r="B21" s="271"/>
      <c r="C21" s="272"/>
      <c r="D21" s="273"/>
      <c r="E21" s="274"/>
      <c r="F21" s="274"/>
      <c r="G21" s="421"/>
      <c r="H21" s="275"/>
      <c r="I21" s="276" t="s">
        <v>56</v>
      </c>
      <c r="J21" s="276" t="s">
        <v>56</v>
      </c>
    </row>
    <row r="22" spans="1:10" ht="15.75" thickBot="1">
      <c r="A22" s="277">
        <v>200</v>
      </c>
      <c r="B22" s="278" t="s">
        <v>26</v>
      </c>
      <c r="C22" s="279"/>
      <c r="D22" s="280"/>
      <c r="E22" s="280"/>
      <c r="F22" s="280"/>
      <c r="G22" s="422"/>
      <c r="H22" s="281"/>
      <c r="I22" s="282"/>
      <c r="J22" s="282"/>
    </row>
    <row r="23" spans="1:10">
      <c r="A23" s="242"/>
      <c r="B23" s="283"/>
      <c r="C23" s="284"/>
      <c r="D23" s="285"/>
      <c r="E23" s="285"/>
      <c r="F23" s="285"/>
      <c r="G23" s="423"/>
      <c r="H23" s="381"/>
      <c r="I23" s="286"/>
      <c r="J23" s="286"/>
    </row>
    <row r="24" spans="1:10" ht="140.25">
      <c r="A24" s="197">
        <f>A22+1</f>
        <v>201</v>
      </c>
      <c r="B24" s="228" t="s">
        <v>63</v>
      </c>
      <c r="C24" s="206"/>
      <c r="D24" s="202"/>
      <c r="E24" s="202"/>
      <c r="F24" s="202"/>
      <c r="G24" s="418"/>
      <c r="H24" s="201"/>
      <c r="I24" s="201"/>
      <c r="J24" s="202"/>
    </row>
    <row r="25" spans="1:10">
      <c r="A25" s="209"/>
      <c r="B25" s="287" t="s">
        <v>30</v>
      </c>
      <c r="C25" s="206" t="s">
        <v>31</v>
      </c>
      <c r="D25" s="202">
        <v>49420</v>
      </c>
      <c r="E25" s="202"/>
      <c r="F25" s="202"/>
      <c r="G25" s="418"/>
      <c r="H25" s="201">
        <f>G25*1.2</f>
        <v>0</v>
      </c>
      <c r="I25" s="202">
        <f>D25*G25</f>
        <v>0</v>
      </c>
      <c r="J25" s="202">
        <f>I25*1.2</f>
        <v>0</v>
      </c>
    </row>
    <row r="26" spans="1:10">
      <c r="A26" s="289"/>
      <c r="B26" s="290"/>
      <c r="C26" s="249"/>
      <c r="D26" s="264"/>
      <c r="E26" s="264"/>
      <c r="F26" s="264"/>
      <c r="G26" s="419"/>
      <c r="H26" s="261"/>
      <c r="I26" s="247"/>
      <c r="J26" s="247"/>
    </row>
    <row r="27" spans="1:10" ht="15.75" thickBot="1">
      <c r="A27" s="291">
        <f>A22</f>
        <v>200</v>
      </c>
      <c r="B27" s="212" t="s">
        <v>38</v>
      </c>
      <c r="C27" s="213"/>
      <c r="D27" s="214"/>
      <c r="E27" s="214"/>
      <c r="F27" s="214"/>
      <c r="G27" s="411"/>
      <c r="H27" s="215"/>
      <c r="I27" s="216">
        <f>SUM(I23:I26)</f>
        <v>0</v>
      </c>
      <c r="J27" s="216">
        <f>SUM(J23:J26)</f>
        <v>0</v>
      </c>
    </row>
    <row r="28" spans="1:10" ht="15.75" thickTop="1">
      <c r="A28" s="292"/>
      <c r="B28" s="293"/>
      <c r="C28" s="294"/>
      <c r="D28" s="295"/>
      <c r="E28" s="295"/>
      <c r="F28" s="295"/>
      <c r="G28" s="424"/>
      <c r="H28" s="381"/>
      <c r="I28" s="296"/>
      <c r="J28" s="296"/>
    </row>
    <row r="29" spans="1:10">
      <c r="A29" s="315"/>
      <c r="B29" s="316"/>
      <c r="C29" s="317"/>
      <c r="D29" s="318"/>
      <c r="E29" s="318"/>
      <c r="F29" s="318"/>
      <c r="G29" s="427"/>
      <c r="H29" s="319"/>
      <c r="I29" s="320"/>
      <c r="J29" s="320"/>
    </row>
    <row r="30" spans="1:10" s="327" customFormat="1" ht="13.5" customHeight="1" thickBot="1">
      <c r="A30" s="321"/>
      <c r="B30" s="322"/>
      <c r="C30" s="323"/>
      <c r="D30" s="324"/>
      <c r="E30" s="324"/>
      <c r="F30" s="324"/>
      <c r="G30" s="428"/>
      <c r="H30" s="325"/>
      <c r="I30" s="326"/>
      <c r="J30" s="326"/>
    </row>
    <row r="31" spans="1:10" s="149" customFormat="1" ht="21.75" thickTop="1" thickBot="1">
      <c r="A31" s="328"/>
      <c r="B31" s="329" t="s">
        <v>43</v>
      </c>
      <c r="C31" s="330"/>
      <c r="D31" s="331"/>
      <c r="E31" s="331"/>
      <c r="F31" s="331"/>
      <c r="G31" s="429"/>
      <c r="H31" s="332"/>
      <c r="I31" s="333"/>
      <c r="J31" s="333"/>
    </row>
    <row r="32" spans="1:10" s="149" customFormat="1" ht="16.5" thickTop="1" thickBot="1">
      <c r="A32" s="347"/>
      <c r="B32" s="348"/>
      <c r="C32" s="343"/>
      <c r="D32" s="344"/>
      <c r="E32" s="344"/>
      <c r="F32" s="344"/>
      <c r="G32" s="431"/>
      <c r="H32" s="345"/>
      <c r="I32" s="379"/>
      <c r="J32" s="379"/>
    </row>
    <row r="33" spans="1:11" s="149" customFormat="1" ht="43.5" thickBot="1">
      <c r="A33" s="350">
        <f>A20</f>
        <v>100</v>
      </c>
      <c r="B33" s="351" t="str">
        <f>B20</f>
        <v>BETONSKI I ARMIRANOBETONSKII RADOVI UKUPNO:</v>
      </c>
      <c r="C33" s="352"/>
      <c r="D33" s="352"/>
      <c r="E33" s="352"/>
      <c r="F33" s="352"/>
      <c r="G33" s="432"/>
      <c r="H33" s="383"/>
      <c r="I33" s="353">
        <f>I20</f>
        <v>0</v>
      </c>
      <c r="J33" s="353">
        <f>J20</f>
        <v>0</v>
      </c>
    </row>
    <row r="34" spans="1:11" s="149" customFormat="1" ht="12.75" thickBot="1">
      <c r="A34" s="354"/>
      <c r="B34" s="355"/>
      <c r="C34" s="356"/>
      <c r="D34" s="357"/>
      <c r="E34" s="357"/>
      <c r="F34" s="357"/>
      <c r="G34" s="433"/>
      <c r="H34" s="358"/>
      <c r="I34" s="359"/>
      <c r="J34" s="359"/>
    </row>
    <row r="35" spans="1:11" s="149" customFormat="1" thickBot="1">
      <c r="A35" s="350">
        <f>A27</f>
        <v>200</v>
      </c>
      <c r="B35" s="351" t="str">
        <f>B27</f>
        <v>ARMIRAČKI RADOVI UKUPNO:</v>
      </c>
      <c r="C35" s="352"/>
      <c r="D35" s="352"/>
      <c r="E35" s="352"/>
      <c r="F35" s="352"/>
      <c r="G35" s="432"/>
      <c r="H35" s="383"/>
      <c r="I35" s="353">
        <f>I27</f>
        <v>0</v>
      </c>
      <c r="J35" s="353">
        <f>J27</f>
        <v>0</v>
      </c>
    </row>
    <row r="36" spans="1:11" s="149" customFormat="1" ht="12.75" thickBot="1">
      <c r="A36" s="354"/>
      <c r="B36" s="355"/>
      <c r="C36" s="356"/>
      <c r="D36" s="357"/>
      <c r="E36" s="357"/>
      <c r="F36" s="357"/>
      <c r="G36" s="433"/>
      <c r="H36" s="358"/>
      <c r="I36" s="359"/>
      <c r="J36" s="359"/>
    </row>
    <row r="37" spans="1:11" s="149" customFormat="1" ht="15.75" thickBot="1">
      <c r="A37" s="361"/>
      <c r="B37" s="362"/>
      <c r="C37" s="343"/>
      <c r="D37" s="344"/>
      <c r="E37" s="344"/>
      <c r="F37" s="344"/>
      <c r="G37" s="434"/>
      <c r="H37" s="345"/>
      <c r="I37" s="380"/>
      <c r="J37" s="380"/>
    </row>
    <row r="38" spans="1:11" s="149" customFormat="1" thickBot="1">
      <c r="A38" s="364" t="s">
        <v>68</v>
      </c>
      <c r="B38" s="365" t="s">
        <v>135</v>
      </c>
      <c r="C38" s="366"/>
      <c r="D38" s="367"/>
      <c r="E38" s="367"/>
      <c r="F38" s="367"/>
      <c r="G38" s="435"/>
      <c r="H38" s="368"/>
      <c r="I38" s="369">
        <f>SUM(I32:I37)</f>
        <v>0</v>
      </c>
      <c r="J38" s="369">
        <f>SUM(J32:J37)</f>
        <v>0</v>
      </c>
    </row>
    <row r="39" spans="1:11">
      <c r="A39" s="370"/>
      <c r="B39" s="371"/>
      <c r="C39" s="372"/>
      <c r="D39" s="318"/>
      <c r="E39" s="318"/>
      <c r="F39" s="318"/>
      <c r="G39" s="427"/>
      <c r="H39" s="319"/>
      <c r="I39" s="174"/>
      <c r="J39" s="174"/>
    </row>
    <row r="40" spans="1:11">
      <c r="G40" s="436"/>
    </row>
    <row r="41" spans="1:11">
      <c r="G41" s="436"/>
    </row>
    <row r="42" spans="1:11">
      <c r="G42" s="436"/>
    </row>
    <row r="43" spans="1:11">
      <c r="G43" s="436"/>
    </row>
    <row r="44" spans="1:11">
      <c r="G44" s="436"/>
    </row>
    <row r="45" spans="1:11">
      <c r="G45" s="436"/>
    </row>
    <row r="46" spans="1:11" s="375" customFormat="1">
      <c r="A46" s="373"/>
      <c r="B46" s="374" t="s">
        <v>56</v>
      </c>
      <c r="D46" s="376"/>
      <c r="E46" s="376"/>
      <c r="F46" s="376"/>
      <c r="G46" s="436"/>
      <c r="H46" s="377"/>
      <c r="I46" s="376"/>
      <c r="J46" s="376"/>
      <c r="K46" s="217"/>
    </row>
    <row r="47" spans="1:11">
      <c r="G47" s="436"/>
    </row>
  </sheetData>
  <sheetProtection password="CC3D" sheet="1" objects="1" scenarios="1"/>
  <mergeCells count="1">
    <mergeCell ref="C2:G2"/>
  </mergeCells>
  <pageMargins left="0.98425196850393704" right="0.19685039370078741" top="0.19685039370078741" bottom="0.19685039370078741" header="0.19685039370078741" footer="0.19685039370078741"/>
  <pageSetup paperSize="9" scale="96" firstPageNumber="25" orientation="portrait" useFirstPageNumber="1" r:id="rId1"/>
  <headerFooter alignWithMargins="0">
    <oddHeader>&amp;R
2.1.&amp;P</oddHeader>
  </headerFooter>
  <rowBreaks count="2" manualBreakCount="2">
    <brk id="21" max="7" man="1"/>
    <brk id="28" max="7" man="1"/>
  </rowBreaks>
  <colBreaks count="1" manualBreakCount="1">
    <brk id="8" max="4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Zeros="0" tabSelected="1" view="pageBreakPreview" zoomScaleNormal="100" zoomScaleSheetLayoutView="100" workbookViewId="0">
      <pane ySplit="2" topLeftCell="A3" activePane="bottomLeft" state="frozen"/>
      <selection pane="bottomLeft" activeCell="F9" sqref="F9"/>
    </sheetView>
  </sheetViews>
  <sheetFormatPr defaultColWidth="8.85546875" defaultRowHeight="15"/>
  <cols>
    <col min="1" max="1" width="7.28515625" style="15" customWidth="1"/>
    <col min="2" max="2" width="42.140625" style="15" customWidth="1"/>
    <col min="3" max="3" width="5.7109375" style="15" customWidth="1"/>
    <col min="4" max="4" width="9.28515625" style="15" customWidth="1"/>
    <col min="5" max="5" width="11" style="15" customWidth="1"/>
    <col min="6" max="6" width="14.85546875" style="15" customWidth="1"/>
    <col min="7" max="7" width="17" style="15" customWidth="1"/>
    <col min="8" max="8" width="9.140625" style="15" customWidth="1"/>
    <col min="9" max="9" width="17.7109375" style="15" customWidth="1"/>
    <col min="10" max="43" width="9.140625" style="15" customWidth="1"/>
    <col min="44" max="49" width="8.85546875" style="15"/>
    <col min="50" max="50" width="8.85546875" style="15" customWidth="1"/>
    <col min="51" max="16384" width="8.85546875" style="15"/>
  </cols>
  <sheetData>
    <row r="1" spans="1:9" s="4" customFormat="1" ht="51.75" customHeight="1" thickBot="1">
      <c r="A1" s="1"/>
      <c r="B1" s="2" t="s">
        <v>132</v>
      </c>
      <c r="C1" s="446" t="s">
        <v>81</v>
      </c>
      <c r="D1" s="447"/>
      <c r="E1" s="448"/>
      <c r="F1" s="3"/>
      <c r="G1" s="3" t="s">
        <v>36</v>
      </c>
      <c r="I1" s="5"/>
    </row>
    <row r="2" spans="1:9" s="8" customFormat="1" ht="18.75" customHeight="1" thickBot="1">
      <c r="A2" s="6" t="s">
        <v>4</v>
      </c>
      <c r="B2" s="7" t="s">
        <v>5</v>
      </c>
      <c r="C2" s="457"/>
      <c r="D2" s="458"/>
      <c r="E2" s="459"/>
      <c r="F2" s="389" t="s">
        <v>182</v>
      </c>
      <c r="G2" s="388" t="s">
        <v>183</v>
      </c>
      <c r="I2" s="9"/>
    </row>
    <row r="3" spans="1:9" ht="15.75" thickBot="1">
      <c r="A3" s="10"/>
      <c r="B3" s="11"/>
      <c r="C3" s="12"/>
      <c r="D3" s="13"/>
      <c r="E3" s="12"/>
      <c r="F3" s="460"/>
      <c r="G3" s="14"/>
    </row>
    <row r="4" spans="1:9" ht="16.5" thickTop="1" thickBot="1">
      <c r="A4" s="16"/>
      <c r="B4" s="17" t="s">
        <v>41</v>
      </c>
      <c r="C4" s="18"/>
      <c r="D4" s="19"/>
      <c r="E4" s="20"/>
      <c r="F4" s="461"/>
      <c r="G4" s="21"/>
    </row>
    <row r="5" spans="1:9" ht="15.75" thickTop="1">
      <c r="A5" s="22"/>
      <c r="B5" s="23"/>
      <c r="C5" s="24"/>
      <c r="D5" s="25"/>
      <c r="E5" s="26"/>
      <c r="F5" s="462"/>
      <c r="G5" s="27"/>
    </row>
    <row r="6" spans="1:9">
      <c r="A6" s="28" t="str">
        <f>Objekat!A190</f>
        <v>A</v>
      </c>
      <c r="B6" s="29" t="str">
        <f>Objekat!B190</f>
        <v>OBJEKAT UKUPNO:</v>
      </c>
      <c r="C6" s="30"/>
      <c r="D6" s="30"/>
      <c r="E6" s="30"/>
      <c r="F6" s="463">
        <f>Objekat!I190</f>
        <v>0</v>
      </c>
      <c r="G6" s="31">
        <f>Objekat!J190</f>
        <v>0</v>
      </c>
    </row>
    <row r="7" spans="1:9">
      <c r="A7" s="28" t="str">
        <f>'Spoljno uredjenje'!A38</f>
        <v>B</v>
      </c>
      <c r="B7" s="32" t="str">
        <f>'Spoljno uredjenje'!B38</f>
        <v>SPOLJNO UREĐENJE UKUPNO:</v>
      </c>
      <c r="C7" s="33"/>
      <c r="D7" s="33"/>
      <c r="E7" s="33"/>
      <c r="F7" s="463">
        <f>'Spoljno uredjenje'!I38</f>
        <v>0</v>
      </c>
      <c r="G7" s="31">
        <f>'Spoljno uredjenje'!J38</f>
        <v>0</v>
      </c>
    </row>
    <row r="8" spans="1:9">
      <c r="A8" s="34"/>
      <c r="B8" s="35"/>
      <c r="C8" s="36"/>
      <c r="D8" s="37"/>
      <c r="E8" s="38"/>
      <c r="F8" s="464"/>
      <c r="G8" s="39"/>
    </row>
    <row r="9" spans="1:9">
      <c r="A9" s="40"/>
      <c r="B9" s="41"/>
      <c r="C9" s="42"/>
      <c r="D9" s="43"/>
      <c r="E9" s="44" t="s">
        <v>39</v>
      </c>
      <c r="F9" s="465">
        <f>SUM(F6:F7)</f>
        <v>0</v>
      </c>
      <c r="G9" s="45">
        <f>SUM(G6:G7)</f>
        <v>0</v>
      </c>
    </row>
    <row r="10" spans="1:9">
      <c r="A10" s="22"/>
      <c r="B10" s="46"/>
      <c r="C10" s="47"/>
      <c r="D10" s="455"/>
      <c r="E10" s="455"/>
      <c r="F10" s="455"/>
      <c r="G10" s="456"/>
    </row>
    <row r="11" spans="1:9">
      <c r="A11" s="22"/>
      <c r="B11" s="48"/>
      <c r="C11" s="48"/>
      <c r="D11" s="48"/>
      <c r="E11" s="48"/>
      <c r="F11" s="49"/>
      <c r="G11" s="49"/>
    </row>
  </sheetData>
  <sheetProtection password="CC3D" sheet="1" objects="1" scenarios="1"/>
  <mergeCells count="3">
    <mergeCell ref="D10:G10"/>
    <mergeCell ref="C2:E2"/>
    <mergeCell ref="C1:E1"/>
  </mergeCells>
  <pageMargins left="0.98425196850393704" right="0.19685039370078741" top="0.19685039370078741" bottom="0.19685039370078741" header="0.19685039370078741" footer="0.19685039370078741"/>
  <pageSetup paperSize="9" scale="86" firstPageNumber="26" orientation="portrait" useFirstPageNumber="1" r:id="rId1"/>
  <headerFooter>
    <oddHeader xml:space="preserve">&amp;R
1.6.2.&amp;P             &amp;K00+000   '&amp;K01+000  </oddHeader>
  </headerFooter>
  <colBreaks count="1" manualBreakCount="1">
    <brk id="6" max="4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NASLOVNA STRANA</vt:lpstr>
      <vt:lpstr>OPŠTI OPISI</vt:lpstr>
      <vt:lpstr>Objekat</vt:lpstr>
      <vt:lpstr>Spoljno uredjenje</vt:lpstr>
      <vt:lpstr>ZBIRNA REKAPITULACIJA</vt:lpstr>
      <vt:lpstr>'NASLOVNA STRANA'!Print_Area</vt:lpstr>
      <vt:lpstr>Objekat!Print_Area</vt:lpstr>
      <vt:lpstr>'OPŠTI OPISI'!Print_Area</vt:lpstr>
      <vt:lpstr>'Spoljno uredjenje'!Print_Area</vt:lpstr>
      <vt:lpstr>'ZBIRNA REKAPITULACIJA'!Print_Area</vt:lpstr>
      <vt:lpstr>'NASLOVNA STRANA'!Print_Titles</vt:lpstr>
      <vt:lpstr>Objekat!Print_Titles</vt:lpstr>
      <vt:lpstr>'OPŠTI OPISI'!Print_Titles</vt:lpstr>
      <vt:lpstr>'Spoljno uredjenje'!Print_Titles</vt:lpstr>
      <vt:lpstr>'ZBIRNA REKAPITULACIJA'!Print_Titles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2018-04-23T16:27:32Z</dcterms:created>
  <dcterms:modified xsi:type="dcterms:W3CDTF">2018-04-27T07:18:43Z</dcterms:modified>
</cp:coreProperties>
</file>